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87" documentId="120_S{2AC9BD13-BADA-5192-A53E-5A8FF88502F6}" xr6:coauthVersionLast="47" xr6:coauthVersionMax="47" xr10:uidLastSave="{7F02B94E-0FB6-40D4-A087-89BB540CA868}"/>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<sst xmlns="http://schemas.openxmlformats.org/spreadsheetml/2006/main" count="180271" uniqueCount="39122">
  <si>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</si>
  <si>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</si>
  <si>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</si>
  <si>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</si>
  <si>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</si>
  <si>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</si>
  <si>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</si>
  <si>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</si>
  <si>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</si>
  <si>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</si>
  <si>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</si>
  <si>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</si>
  <si>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</si>
  <si>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</si>
  <si>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</si>
  <si>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</si>
  <si>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</si>
  <si>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</si>
  <si>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</si>
  <si>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</si>
  <si>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</si>
  <si>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</si>
  <si>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</si>
  <si>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</si>
  <si>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</si>
  <si>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</si>
  <si>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</si>
  <si>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</si>
  <si>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</si>
  <si>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</si>
  <si>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</si>
  <si>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</si>
  <si>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</si>
  <si>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</si>
  <si>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</si>
  <si>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</si>
  <si>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</si>
  <si>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</si>
  <si>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</si>
  <si>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</si>
  <si>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</si>
  <si>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</si>
  <si>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</si>
  <si>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</si>
  <si>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</si>
  <si>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</si>
  <si>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</si>
  <si>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</si>
  <si>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</si>
  <si>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</si>
  <si>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</si>
  <si>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</si>
  <si>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</si>
  <si>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</si>
  <si>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</si>
  <si>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</si>
  <si>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</si>
  <si>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</si>
  <si>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</si>
  <si>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</si>
  <si>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</si>
  <si>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</si>
  <si>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</si>
  <si>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</si>
  <si>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</si>
  <si>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</si>
  <si>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</si>
  <si>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</si>
  <si>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</si>
  <si>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</si>
  <si>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</si>
  <si>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</si>
  <si>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</si>
  <si>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</si>
  <si>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</si>
  <si>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</si>
  <si>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</si>
  <si>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</si>
  <si>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</si>
  <si>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</si>
  <si>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</si>
  <si>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</si>
  <si>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</si>
  <si>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</si>
  <si>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</si>
  <si>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</si>
  <si>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</si>
  <si>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</si>
  <si>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</si>
  <si>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</si>
  <si>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</si>
  <si>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</si>
  <si>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</si>
  <si>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</si>
  <si>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</si>
  <si>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</si>
  <si>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</si>
  <si>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</si>
  <si>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</si>
  <si>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</si>
  <si>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</si>
  <si>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</si>
  <si>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</si>
  <si>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</si>
  <si>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</si>
  <si>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</si>
  <si>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</si>
  <si>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</si>
  <si>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</si>
  <si>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</si>
  <si>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</si>
  <si>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</si>
  <si>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</si>
  <si>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</si>
  <si>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</si>
  <si>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</si>
  <si>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</si>
  <si>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</si>
  <si>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</si>
  <si>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</si>
  <si>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</si>
  <si>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</si>
  <si>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</si>
  <si>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</si>
  <si>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</si>
  <si>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</si>
  <si>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</si>
  <si>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</si>
  <si>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</si>
  <si>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</si>
  <si>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</si>
  <si>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</si>
  <si>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</si>
  <si>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</si>
  <si>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</si>
  <si>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</si>
  <si>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</si>
  <si>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</si>
  <si>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</si>
  <si>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</si>
  <si>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</si>
  <si>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</si>
  <si>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</si>
  <si>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</si>
  <si>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</si>
  <si>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</si>
  <si>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</si>
  <si>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</si>
  <si>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</si>
  <si>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</si>
  <si>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</si>
  <si>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</si>
  <si>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</si>
  <si>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</si>
  <si>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</si>
  <si>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</si>
  <si>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</si>
  <si>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</si>
  <si>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</si>
  <si>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</si>
  <si>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</si>
  <si>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</si>
  <si>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</si>
  <si>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</si>
  <si>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</si>
  <si>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</si>
  <si>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</si>
  <si>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</si>
  <si>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</si>
  <si>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</si>
  <si>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</si>
  <si>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</si>
  <si>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</si>
  <si>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</si>
  <si>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</si>
  <si>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</si>
  <si>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</si>
  <si>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</si>
  <si>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</si>
  <si>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</si>
  <si>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</si>
  <si>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</si>
  <si>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</si>
  <si>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</si>
  <si>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</si>
  <si>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</si>
  <si>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</si>
  <si>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</si>
  <si>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</si>
  <si>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</si>
  <si>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</si>
  <si>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</si>
  <si>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</si>
  <si>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</si>
  <si>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</si>
  <si>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</si>
  <si>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</si>
  <si>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</si>
  <si>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</si>
  <si>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</si>
  <si>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</si>
  <si>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</si>
  <si>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</si>
  <si>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</si>
  <si>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</si>
  <si>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</si>
  <si>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</si>
  <si>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</si>
  <si>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</si>
  <si>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</si>
  <si>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</si>
  <si>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</si>
  <si>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</si>
  <si>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</si>
  <si>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</si>
  <si>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</si>
  <si>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</si>
  <si>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</si>
  <si>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</si>
  <si>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</si>
  <si>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</si>
  <si>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</si>
  <si>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</si>
  <si>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</si>
  <si>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</si>
  <si>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</si>
  <si>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</si>
  <si>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</si>
  <si>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</si>
  <si>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</si>
  <si>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</si>
  <si>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</si>
  <si>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</si>
  <si>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</si>
  <si>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</si>
  <si>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</si>
  <si>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</si>
  <si>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</si>
  <si>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</si>
  <si>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</si>
  <si>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</si>
  <si>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</si>
  <si>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</si>
  <si>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</si>
  <si>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</si>
  <si>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</si>
  <si>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</si>
  <si>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</si>
  <si>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</si>
  <si>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</si>
  <si>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</si>
  <si>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</si>
  <si>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</si>
  <si>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</si>
  <si>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</si>
  <si>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</si>
  <si>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</si>
  <si>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</si>
  <si>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</si>
  <si>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</si>
  <si>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</si>
  <si>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</si>
  <si>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</si>
  <si>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</si>
  <si>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</si>
  <si>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</si>
  <si>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</si>
  <si>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</si>
  <si>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</si>
  <si>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</si>
  <si>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</si>
  <si>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</si>
  <si>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</si>
  <si>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</si>
  <si>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</si>
  <si>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</si>
  <si>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</si>
  <si>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</si>
  <si>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</si>
  <si>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</si>
  <si>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</si>
  <si>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</si>
  <si>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</si>
  <si>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</si>
  <si>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</si>
  <si>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</si>
  <si>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</si>
  <si>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</si>
  <si>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</si>
  <si>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</si>
  <si>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</si>
  <si>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</si>
  <si>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</si>
  <si>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</si>
  <si>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</si>
  <si>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</si>
  <si>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</si>
  <si>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</si>
  <si>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</si>
  <si>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</si>
  <si>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</si>
  <si>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</si>
  <si>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</si>
  <si>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</si>
  <si>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</si>
  <si>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</si>
  <si>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</si>
  <si>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</si>
  <si>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</si>
  <si>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</si>
  <si>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</si>
  <si>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</si>
  <si>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</si>
  <si>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</si>
  <si>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</si>
  <si>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</si>
  <si>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</si>
  <si>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</si>
  <si>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</si>
  <si>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</si>
  <si>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</si>
  <si>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</si>
  <si>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</si>
  <si>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</si>
  <si>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</si>
  <si>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</si>
  <si>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</si>
  <si>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</si>
  <si>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</si>
  <si>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</si>
  <si>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</si>
  <si>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</si>
  <si>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</si>
  <si>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</si>
  <si>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</si>
  <si>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</si>
  <si>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</si>
  <si>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</si>
  <si>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</si>
  <si>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</si>
  <si>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</si>
  <si>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</si>
  <si>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</si>
  <si>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</si>
  <si>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</si>
  <si>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</si>
  <si>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</si>
  <si>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</si>
  <si>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</si>
  <si>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</si>
  <si>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</si>
  <si>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</si>
  <si>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</si>
  <si>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</si>
  <si>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</si>
  <si>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</si>
  <si>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</si>
  <si>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</si>
  <si>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</si>
  <si>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</si>
  <si>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</si>
  <si>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</si>
  <si>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</si>
  <si>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</si>
  <si>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</si>
  <si>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</si>
  <si>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</si>
  <si>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</si>
  <si>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</si>
  <si>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</si>
  <si>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</si>
  <si>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</si>
  <si>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</si>
  <si>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</si>
  <si>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</si>
  <si>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</si>
  <si>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</si>
  <si>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</si>
  <si>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</si>
  <si>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</si>
  <si>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</si>
  <si>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</si>
  <si>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</si>
  <si>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</si>
  <si>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</si>
  <si>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</si>
  <si>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</si>
  <si>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</si>
  <si>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</si>
  <si>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</si>
  <si>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</si>
  <si>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</si>
  <si>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</si>
  <si>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</si>
  <si>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</si>
  <si>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</si>
  <si>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</si>
  <si>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</si>
  <si>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</si>
  <si>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</si>
  <si>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</si>
  <si>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</si>
  <si>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</si>
  <si>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</si>
  <si>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</si>
  <si>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</si>
  <si>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</si>
  <si>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</si>
  <si>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</si>
  <si>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</si>
  <si>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</si>
  <si>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</si>
  <si>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</si>
  <si>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</si>
  <si>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</si>
  <si>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</si>
  <si>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</si>
  <si>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</si>
  <si>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</si>
  <si>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</si>
  <si>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</si>
  <si>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</si>
  <si>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</si>
  <si>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</si>
  <si>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</si>
  <si>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</si>
  <si>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</si>
  <si>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</si>
  <si>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</si>
  <si>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</si>
  <si>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</si>
  <si>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</si>
  <si>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</si>
  <si>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</si>
  <si>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</si>
  <si>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</si>
  <si>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</si>
  <si>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</si>
  <si>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</si>
  <si>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</si>
  <si>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</si>
  <si>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</si>
  <si>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</si>
  <si>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</si>
  <si>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</si>
  <si>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</si>
  <si>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</si>
  <si>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</si>
  <si>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</si>
  <si>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</si>
  <si>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</si>
  <si>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</si>
  <si>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</si>
  <si>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</si>
  <si>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</si>
  <si>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</si>
  <si>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</si>
  <si>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</si>
  <si>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</si>
  <si>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</si>
  <si>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</si>
  <si>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</si>
  <si>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</si>
  <si>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</si>
  <si>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</si>
  <si>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</si>
  <si>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</si>
  <si>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</si>
  <si>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</si>
  <si>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</si>
  <si>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</si>
  <si>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</si>
  <si>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</si>
  <si>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</si>
  <si>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</si>
  <si>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</si>
  <si>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</si>
  <si>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</si>
  <si>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</si>
  <si>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</si>
  <si>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</si>
  <si>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</si>
  <si>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</si>
  <si>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</si>
  <si>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</si>
  <si>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</si>
  <si>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</si>
  <si>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</si>
  <si>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</si>
  <si>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</si>
  <si>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</si>
  <si>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</si>
  <si>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</si>
  <si>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</si>
  <si>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</si>
  <si>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</si>
  <si>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</si>
  <si>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</si>
  <si>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</si>
  <si>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</si>
  <si>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</si>
  <si>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</si>
  <si>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</si>
  <si>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</si>
  <si>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</si>
  <si>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</si>
  <si>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</si>
  <si>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</si>
  <si>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</si>
  <si>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</si>
  <si>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</si>
  <si>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</si>
  <si>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</si>
  <si>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</si>
  <si>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</si>
  <si>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</si>
  <si>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</si>
  <si>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</si>
  <si>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</si>
  <si>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</si>
  <si>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</si>
  <si>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</si>
  <si>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</si>
  <si>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</si>
  <si>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</si>
  <si>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</si>
  <si>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</si>
  <si>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</si>
  <si>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</si>
  <si>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</si>
  <si>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</si>
  <si>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</si>
  <si>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</si>
  <si>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</si>
  <si>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</si>
  <si>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</si>
  <si>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</si>
  <si>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</si>
  <si>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</si>
  <si>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</si>
  <si>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</si>
  <si>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</si>
  <si>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</si>
  <si>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</si>
  <si>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</si>
  <si>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</si>
  <si>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</si>
  <si>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</si>
  <si>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</si>
  <si>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</si>
  <si>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</si>
  <si>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</si>
  <si>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</si>
  <si>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</si>
  <si>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</si>
  <si>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</si>
  <si>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</si>
  <si>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</si>
  <si>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</si>
  <si>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</si>
  <si>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</si>
  <si>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</si>
  <si>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</si>
  <si>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</si>
  <si>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</si>
  <si>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</si>
  <si>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</si>
  <si>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</si>
  <si>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</si>
  <si>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</si>
  <si>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</si>
  <si>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</si>
  <si>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</si>
  <si>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</si>
  <si>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</si>
  <si>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</si>
  <si>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</si>
  <si>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</si>
  <si>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</si>
  <si>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</si>
  <si>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</si>
  <si>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</si>
  <si>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</si>
  <si>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</si>
  <si>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</si>
  <si>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</si>
  <si>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</si>
  <si>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</si>
  <si>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</si>
  <si>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</si>
  <si>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</si>
  <si>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</si>
  <si>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</si>
  <si>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</si>
  <si>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</si>
  <si>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</si>
  <si>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</si>
  <si>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</si>
  <si>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</si>
  <si>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</si>
  <si>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</si>
  <si>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</si>
  <si>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</si>
  <si>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</si>
  <si>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</si>
  <si>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</si>
  <si>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</si>
  <si>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</si>
  <si>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</si>
  <si>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</si>
  <si>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</si>
  <si>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</si>
  <si>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</si>
  <si>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</si>
  <si>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</si>
  <si>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</si>
  <si>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</si>
  <si>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</si>
  <si>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</si>
  <si>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</si>
  <si>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</si>
  <si>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</si>
  <si>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</si>
  <si>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</si>
  <si>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</si>
  <si>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</si>
  <si>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</si>
  <si>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</si>
  <si>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</si>
  <si>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</si>
  <si>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</si>
  <si>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</si>
  <si>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</si>
  <si>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</si>
  <si>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</si>
  <si>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</si>
  <si>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</si>
  <si>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</si>
  <si>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</si>
  <si>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</si>
  <si>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</si>
  <si>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</si>
  <si>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</si>
  <si>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</si>
  <si>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</si>
  <si>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</si>
  <si>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</si>
  <si>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</si>
  <si>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</si>
  <si>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</si>
  <si>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</si>
  <si>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</si>
  <si>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</si>
  <si>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</si>
  <si>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</si>
  <si>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</si>
  <si>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</si>
  <si>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</si>
  <si>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</si>
  <si>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</si>
  <si>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</si>
  <si>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</si>
  <si>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</si>
  <si>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</si>
  <si>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</si>
  <si>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</si>
  <si>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</si>
  <si>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</si>
  <si>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</si>
  <si>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</si>
  <si>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</si>
  <si>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</si>
  <si>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</si>
  <si>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</si>
  <si>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</si>
  <si>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</si>
  <si>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</si>
  <si>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</si>
  <si>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</si>
  <si>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</si>
  <si>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</si>
  <si>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</si>
  <si>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</si>
  <si>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</si>
  <si>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</si>
  <si>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</si>
  <si>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</si>
  <si>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</si>
  <si>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</si>
  <si>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</si>
  <si>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</si>
  <si>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</si>
  <si>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</si>
  <si>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</si>
  <si>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</si>
  <si>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</si>
  <si>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</si>
  <si>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</si>
  <si>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</si>
  <si>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</si>
  <si>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</si>
  <si>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</si>
  <si>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</si>
  <si>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</si>
  <si>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</si>
  <si>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</si>
  <si>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</si>
  <si>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</si>
  <si>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</si>
  <si>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</si>
  <si>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</si>
  <si>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</si>
  <si>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</si>
  <si>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</si>
  <si>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</si>
  <si>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</si>
  <si>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</si>
  <si>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</si>
  <si>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</si>
  <si>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</si>
  <si>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</si>
  <si>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</si>
  <si>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</si>
  <si>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</si>
  <si>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</si>
  <si>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</si>
  <si>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</si>
  <si>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</si>
  <si>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</si>
  <si>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</si>
  <si>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</si>
  <si>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</si>
  <si>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</si>
  <si>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</si>
  <si>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</si>
  <si>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</si>
  <si>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</si>
  <si>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</si>
  <si>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</si>
  <si>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</si>
  <si>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</si>
  <si>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</si>
  <si>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</si>
  <si>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</si>
  <si>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</si>
  <si>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</si>
  <si>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</si>
  <si>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</si>
  <si>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</si>
  <si>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</si>
  <si>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</si>
  <si>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</si>
  <si>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</si>
  <si>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</si>
  <si>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</si>
  <si>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</si>
  <si>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</si>
  <si>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</si>
  <si>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</si>
  <si>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</si>
  <si>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</si>
  <si>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</si>
  <si>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</si>
  <si>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</si>
  <si>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</si>
  <si>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</si>
  <si>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</si>
  <si>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</si>
  <si>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</si>
  <si>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</si>
  <si>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</si>
  <si>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</si>
  <si>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</si>
  <si>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</si>
  <si>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</si>
  <si>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</si>
  <si>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</si>
  <si>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</si>
  <si>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</si>
  <si>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</si>
  <si>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</si>
  <si>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</si>
  <si>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</si>
  <si>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</si>
  <si>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</si>
  <si>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</si>
  <si>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</si>
  <si>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</si>
  <si>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</si>
  <si>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</si>
  <si>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</si>
  <si>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</si>
  <si>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</si>
  <si>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</si>
  <si>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</si>
  <si>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</si>
  <si>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</si>
  <si>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</si>
  <si>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</si>
  <si>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</si>
  <si>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</si>
  <si>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</si>
  <si>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</si>
  <si>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</si>
  <si>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</si>
  <si>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</si>
  <si>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</si>
  <si>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</si>
  <si>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</si>
  <si>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</si>
  <si>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</si>
  <si>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</si>
  <si>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</si>
  <si>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</si>
  <si>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</si>
  <si>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</si>
  <si>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</si>
  <si>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</si>
  <si>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</si>
  <si>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</si>
  <si>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</si>
  <si>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</si>
  <si>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</si>
  <si>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</si>
  <si>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</si>
  <si>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</si>
  <si>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</si>
  <si>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</si>
  <si>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</si>
  <si>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</si>
  <si>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</si>
  <si>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</si>
  <si>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</si>
  <si>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</si>
  <si>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</si>
  <si>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</si>
  <si>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</si>
  <si>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</si>
  <si>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</si>
  <si>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</si>
  <si>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</si>
  <si>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</si>
  <si>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</si>
  <si>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</si>
  <si>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</si>
  <si>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</si>
  <si>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</si>
  <si>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</si>
  <si>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</si>
  <si>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</si>
  <si>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</si>
  <si>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</si>
  <si>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</si>
  <si>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</si>
  <si>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</si>
  <si>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</si>
  <si>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</si>
  <si>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</si>
  <si>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</si>
  <si>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</si>
  <si>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</si>
  <si>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</si>
  <si>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</si>
  <si>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</si>
  <si>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</si>
  <si>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</si>
  <si>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</si>
  <si>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</si>
  <si>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</si>
  <si>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</si>
  <si>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</si>
  <si>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</si>
  <si>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</si>
  <si>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</si>
  <si>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</si>
  <si>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</si>
  <si>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</si>
  <si>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</si>
  <si>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</si>
  <si>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</si>
  <si>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</si>
  <si>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</si>
  <si>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</si>
  <si>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</si>
  <si>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</si>
  <si>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</si>
  <si>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</si>
  <si>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</si>
  <si>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</si>
  <si>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</si>
  <si>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</si>
  <si>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</si>
  <si>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</si>
  <si>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</si>
  <si>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</si>
  <si>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</si>
  <si>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</si>
  <si>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</si>
  <si>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</si>
  <si>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</si>
  <si>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</si>
  <si>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</si>
  <si>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</si>
  <si>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</si>
  <si>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</si>
  <si>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</si>
  <si>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</si>
  <si>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</si>
  <si>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</si>
  <si>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</si>
  <si>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</si>
  <si>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</si>
  <si>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</si>
  <si>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</si>
  <si>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</si>
  <si>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</si>
  <si>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</si>
  <si>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</si>
  <si>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</si>
  <si>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</si>
  <si>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</si>
  <si>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</si>
  <si>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</si>
  <si>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</si>
  <si>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</si>
  <si>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</si>
  <si>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</si>
  <si>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</si>
  <si>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</si>
  <si>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</si>
  <si>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</si>
  <si>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</si>
  <si>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</si>
  <si>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</si>
  <si>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</si>
  <si>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</si>
  <si>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</si>
  <si>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</si>
  <si>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</si>
  <si>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</si>
  <si>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</si>
  <si>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</si>
  <si>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</si>
  <si>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</si>
  <si>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</si>
  <si>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</si>
  <si>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</si>
  <si>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</si>
  <si>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</si>
  <si>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</si>
  <si>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</si>
  <si>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</si>
  <si>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</si>
  <si>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</si>
  <si>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</si>
  <si>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</si>
  <si>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</si>
  <si>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</si>
  <si>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</si>
  <si>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</si>
  <si>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</si>
  <si>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</si>
  <si>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</si>
  <si>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</si>
  <si>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</si>
  <si>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</si>
  <si>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</si>
  <si>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</si>
  <si>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</si>
  <si>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</si>
  <si>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</si>
  <si>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</si>
  <si>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</si>
  <si>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</si>
  <si>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</si>
  <si>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</si>
  <si>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</si>
  <si>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</si>
  <si>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</si>
  <si>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</si>
  <si>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</si>
  <si>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</si>
  <si>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</si>
  <si>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</si>
  <si>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</si>
  <si>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</si>
  <si>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</si>
  <si>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</si>
  <si>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</si>
  <si>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</si>
  <si>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</si>
  <si>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</si>
  <si>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</si>
  <si>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</si>
  <si>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</si>
  <si>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</si>
  <si>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</si>
  <si>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</si>
  <si>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</si>
  <si>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</si>
  <si>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</si>
  <si>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</si>
  <si>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</si>
  <si>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</si>
  <si>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</si>
  <si>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</si>
  <si>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</si>
  <si>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</si>
  <si>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</si>
  <si>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</si>
  <si>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</si>
  <si>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</si>
  <si>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</si>
  <si>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</si>
  <si>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</si>
  <si>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</si>
  <si>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</si>
  <si>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</si>
  <si>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</si>
  <si>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</si>
  <si>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</si>
  <si>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</si>
  <si>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</si>
  <si>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</si>
  <si>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</si>
  <si>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</si>
  <si>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</si>
  <si>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</si>
  <si>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</si>
  <si>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</si>
  <si>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</si>
  <si>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</si>
  <si>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</si>
  <si>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</si>
  <si>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</si>
  <si>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</si>
  <si>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</si>
  <si>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</si>
  <si>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</si>
  <si>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</si>
  <si>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</si>
  <si>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</si>
  <si>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</si>
  <si>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</si>
  <si>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</si>
  <si>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</si>
  <si>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</si>
  <si>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</si>
  <si>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</si>
  <si>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</si>
  <si>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</si>
  <si>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</si>
  <si>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</si>
  <si>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</si>
  <si>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</si>
  <si>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</si>
  <si>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</si>
  <si>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</si>
  <si>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</si>
  <si>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</si>
  <si>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</si>
  <si>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</si>
  <si>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</si>
  <si>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</si>
  <si>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</si>
  <si>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</si>
  <si>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</si>
  <si>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</si>
  <si>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</si>
  <si>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</si>
  <si>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</si>
  <si>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</si>
  <si>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</si>
  <si>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</si>
  <si>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</si>
  <si>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</si>
  <si>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</si>
  <si>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</si>
  <si>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</si>
  <si>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</si>
  <si>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</si>
  <si>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</si>
  <si>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</si>
  <si>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</si>
  <si>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</si>
  <si>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</si>
  <si>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</si>
  <si>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</si>
  <si>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</si>
  <si>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</si>
  <si>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</si>
  <si>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</si>
  <si>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</si>
  <si>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</si>
  <si>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</si>
  <si>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</si>
  <si>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</si>
  <si>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</si>
  <si>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</si>
  <si>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</si>
  <si>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</si>
  <si>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</si>
  <si>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</si>
  <si>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</si>
  <si>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</si>
  <si>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</si>
  <si>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</si>
  <si>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</si>
  <si>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</si>
  <si>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</si>
  <si>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</si>
  <si>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</si>
  <si>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</si>
  <si>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</si>
  <si>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</si>
  <si>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</si>
  <si>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</si>
  <si>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</si>
  <si>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</si>
  <si>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</si>
  <si>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</si>
  <si>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</si>
  <si>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</si>
  <si>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</si>
  <si>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</si>
  <si>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</si>
  <si>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</si>
  <si>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</si>
  <si>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</si>
  <si>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</si>
  <si>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</si>
  <si>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</si>
  <si>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</si>
  <si>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</si>
  <si>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</si>
  <si>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</si>
  <si>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</si>
  <si>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</si>
  <si>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</si>
  <si>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</si>
  <si>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</si>
  <si>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</si>
  <si>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</si>
  <si>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</si>
  <si>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</si>
  <si>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</si>
  <si>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</si>
  <si>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</si>
  <si>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</si>
  <si>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</si>
  <si>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</si>
  <si>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</si>
  <si>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</si>
  <si>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</si>
  <si>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</si>
  <si>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</si>
  <si>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</si>
  <si>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</si>
  <si>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</si>
  <si>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</si>
  <si>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</si>
  <si>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</si>
  <si>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</si>
  <si>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</si>
  <si>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</si>
  <si>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</si>
  <si>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</si>
  <si>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</si>
  <si>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</si>
  <si>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</si>
  <si>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</si>
  <si>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</si>
  <si>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</si>
  <si>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</si>
  <si>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</si>
  <si>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</si>
  <si>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</si>
  <si>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</si>
  <si>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</si>
  <si>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</si>
  <si>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</si>
  <si>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</si>
  <si>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</si>
  <si>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</si>
  <si>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</si>
  <si>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</si>
  <si>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</si>
  <si>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</si>
  <si>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</si>
  <si>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</si>
  <si>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</si>
  <si>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</si>
  <si>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</si>
  <si>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</si>
  <si>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</si>
  <si>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</si>
  <si>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</si>
  <si>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</si>
  <si>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</si>
  <si>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</si>
  <si>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</si>
  <si>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</si>
  <si>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</si>
  <si>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</si>
  <si>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</si>
  <si>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</si>
  <si>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</si>
  <si>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</si>
  <si>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</si>
  <si>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</si>
  <si>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</si>
  <si>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</si>
  <si>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</si>
  <si>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</si>
  <si>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</si>
  <si>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</si>
  <si>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</si>
  <si>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</si>
  <si>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</si>
  <si>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</si>
  <si>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</si>
  <si>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</si>
  <si>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</si>
  <si>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</si>
  <si>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</si>
  <si>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</si>
  <si>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</si>
  <si>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</si>
  <si>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</si>
  <si>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</si>
  <si>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</si>
  <si>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</si>
  <si>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</si>
  <si>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</si>
  <si>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</si>
  <si>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</si>
  <si>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</si>
  <si>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</si>
  <si>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</si>
  <si>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</si>
  <si>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</si>
  <si>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</si>
  <si>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</si>
  <si>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</si>
  <si>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</si>
  <si>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</si>
  <si>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</si>
  <si>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</si>
  <si>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</si>
  <si>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</si>
  <si>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</si>
  <si>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</si>
  <si>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</si>
  <si>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</si>
  <si>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</si>
  <si>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</si>
  <si>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</si>
  <si>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</si>
  <si>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</si>
  <si>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</si>
  <si>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</si>
  <si>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</si>
  <si>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</si>
  <si>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</si>
  <si>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</si>
  <si>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</si>
  <si>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</si>
  <si>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</si>
  <si>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</si>
  <si>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</si>
  <si>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</si>
  <si>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</si>
  <si>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</si>
  <si>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</si>
  <si>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</si>
  <si>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</si>
  <si>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</si>
  <si>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</si>
  <si>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</si>
  <si>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</si>
  <si>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</si>
  <si>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</si>
  <si>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</si>
  <si>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</si>
  <si>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</si>
  <si>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</si>
  <si>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</si>
  <si>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</si>
  <si>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</si>
  <si>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</si>
  <si>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</si>
  <si>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</si>
  <si>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</si>
  <si>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</si>
  <si>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</si>
  <si>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</si>
  <si>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</si>
  <si>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</si>
  <si>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</si>
  <si>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</si>
  <si>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</si>
  <si>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</si>
  <si>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</si>
  <si>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</si>
  <si>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</si>
  <si>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</si>
  <si>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</si>
  <si>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</si>
  <si>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</si>
  <si>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</si>
  <si>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</si>
  <si>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</si>
  <si>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</si>
  <si>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</si>
  <si>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</si>
  <si>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</si>
  <si>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</si>
  <si>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</si>
  <si>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</si>
  <si>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</si>
  <si>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</si>
  <si>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</si>
  <si>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</si>
  <si>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</si>
  <si>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</si>
  <si>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</si>
  <si>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</si>
  <si>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</si>
  <si>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</si>
  <si>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</si>
  <si>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</si>
  <si>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</si>
  <si>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</si>
  <si>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</si>
  <si>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</si>
  <si>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</si>
  <si>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</si>
  <si>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</si>
  <si>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</si>
  <si>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</si>
  <si>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</si>
  <si>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</si>
  <si>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</si>
  <si>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</si>
  <si>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</si>
  <si>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</si>
  <si>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</si>
  <si>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</si>
  <si>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</si>
  <si>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</si>
  <si>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</si>
  <si>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</si>
  <si>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</si>
  <si>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</si>
  <si>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</si>
  <si>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</si>
  <si>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</si>
  <si>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</si>
  <si>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</si>
  <si>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</si>
  <si>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</si>
  <si>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</si>
  <si>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</si>
  <si>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</si>
  <si>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</si>
  <si>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</si>
  <si>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</si>
  <si>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</si>
  <si>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</si>
  <si>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</si>
  <si>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</si>
  <si>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</si>
  <si>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</si>
  <si>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</si>
  <si>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</si>
  <si>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</si>
  <si>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</si>
  <si>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</si>
  <si>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</si>
  <si>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</si>
  <si>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</si>
  <si>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</si>
  <si>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</si>
  <si>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</si>
  <si>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</si>
  <si>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</si>
  <si>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</si>
  <si>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</si>
  <si>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</si>
  <si>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</si>
  <si>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</si>
  <si>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</si>
  <si>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</si>
  <si>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</si>
  <si>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</si>
  <si>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</si>
  <si>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</si>
  <si>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</si>
  <si>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</si>
  <si>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</si>
  <si>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</si>
  <si>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</si>
  <si>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</si>
  <si>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</si>
  <si>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</si>
  <si>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</si>
  <si>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</si>
  <si>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</si>
  <si>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</si>
  <si>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</si>
  <si>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</si>
  <si>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</si>
  <si>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</si>
  <si>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</si>
  <si>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</si>
  <si>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</si>
  <si>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</si>
  <si>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</si>
  <si>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</si>
  <si>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</si>
  <si>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</si>
  <si>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</si>
  <si>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</si>
  <si>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</si>
  <si>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</si>
  <si>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</si>
  <si>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</si>
  <si>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</si>
  <si>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</si>
  <si>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</si>
  <si>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</si>
  <si>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</si>
  <si>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</si>
  <si>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</si>
  <si>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</si>
  <si>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</si>
  <si>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</si>
  <si>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</si>
  <si>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</si>
  <si>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</si>
  <si>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</si>
  <si>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</si>
  <si>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</si>
  <si>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</si>
  <si>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</si>
  <si>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</si>
  <si>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</si>
  <si>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</si>
  <si>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</si>
  <si>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</si>
  <si>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</si>
  <si>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</si>
  <si>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</si>
  <si>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</si>
  <si>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</si>
  <si>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</si>
  <si>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</si>
  <si>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</si>
  <si>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</si>
  <si>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</si>
  <si>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</si>
  <si>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</si>
  <si>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</si>
  <si>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</si>
  <si>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</si>
  <si>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</si>
  <si>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</si>
  <si>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</si>
  <si>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</si>
  <si>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</si>
  <si>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</si>
  <si>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</si>
  <si>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</si>
  <si>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</si>
  <si>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</si>
  <si>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</si>
  <si>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</si>
  <si>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</si>
  <si>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</si>
  <si>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</si>
  <si>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</si>
  <si>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</si>
  <si>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</si>
  <si>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</si>
  <si>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</si>
  <si>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</si>
  <si>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</si>
  <si>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</si>
  <si>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</si>
  <si>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</si>
  <si>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</si>
  <si>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</si>
  <si>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</si>
  <si>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</si>
  <si>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</si>
  <si>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</si>
  <si>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</si>
  <si>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</si>
  <si>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</si>
  <si>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</si>
  <si>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</si>
  <si>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</si>
  <si>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</si>
  <si>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</si>
  <si>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</si>
  <si>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</si>
  <si>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</si>
  <si>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</si>
  <si>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</si>
  <si>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</si>
  <si>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</si>
  <si>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</si>
  <si>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</si>
  <si>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</si>
  <si>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</si>
  <si>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</si>
  <si>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</si>
  <si>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</si>
  <si>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</si>
  <si>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</si>
  <si>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</si>
  <si>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</si>
  <si>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</si>
  <si>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</si>
  <si>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</si>
  <si>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</si>
  <si>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</si>
  <si>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</si>
  <si>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</si>
  <si>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</si>
  <si>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</si>
  <si>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</si>
  <si>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</si>
  <si>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</si>
  <si>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</si>
  <si>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</si>
  <si>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</si>
  <si>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</si>
  <si>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</si>
  <si>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</si>
  <si>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</si>
  <si>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</si>
  <si>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</si>
  <si>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</si>
  <si>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</si>
  <si>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</si>
  <si>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</si>
  <si>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</si>
  <si>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</si>
  <si>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</si>
  <si>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</si>
  <si>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</si>
  <si>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</si>
  <si>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</si>
  <si>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</si>
  <si>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</si>
  <si>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</si>
  <si>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</si>
  <si>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</si>
  <si>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</si>
  <si>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</si>
  <si>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</si>
  <si>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</si>
  <si>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</si>
  <si>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</si>
  <si>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</si>
  <si>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</si>
  <si>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</si>
  <si>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</si>
  <si>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</si>
  <si>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</si>
  <si>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</si>
  <si>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</si>
  <si>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</si>
  <si>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</si>
  <si>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</si>
  <si>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</si>
  <si>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</si>
  <si>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</si>
  <si>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</si>
  <si>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</si>
  <si>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</si>
  <si>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</si>
  <si>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</si>
  <si>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</si>
  <si>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</si>
  <si>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</si>
  <si>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</si>
  <si>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</si>
  <si>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</si>
  <si>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</si>
  <si>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</si>
  <si>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</si>
  <si>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</si>
  <si>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</si>
  <si>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</si>
  <si>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</si>
  <si>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</si>
  <si>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</si>
  <si>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</si>
  <si>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</si>
  <si>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</si>
  <si>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</si>
  <si>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</si>
  <si>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</si>
  <si>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</si>
  <si>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</si>
  <si>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</si>
  <si>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</si>
  <si>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</si>
  <si>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</si>
  <si>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</si>
  <si>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</si>
  <si>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</si>
  <si>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</si>
  <si>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</si>
  <si>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</si>
  <si>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</si>
  <si>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</si>
  <si>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</si>
  <si>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</si>
  <si>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</si>
  <si>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</si>
  <si>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</si>
  <si>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</si>
  <si>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</si>
  <si>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</si>
  <si>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</si>
  <si>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</si>
  <si>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</si>
  <si>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</si>
  <si>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</si>
  <si>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</si>
  <si>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</si>
  <si>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</si>
  <si>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</si>
  <si>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</si>
  <si>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</si>
  <si>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</si>
  <si>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</si>
  <si>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</si>
  <si>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</si>
  <si>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</si>
  <si>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</si>
  <si>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</si>
  <si>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</si>
  <si>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</si>
  <si>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</si>
  <si>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</si>
  <si>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</si>
  <si>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</si>
  <si>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</si>
  <si>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</si>
  <si>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</si>
  <si>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</si>
  <si>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</si>
  <si>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</si>
  <si>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</si>
  <si>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</si>
  <si>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</si>
  <si>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</si>
  <si>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</si>
  <si>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</si>
  <si>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</si>
  <si>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</si>
  <si>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</si>
  <si>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</si>
  <si>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</si>
  <si>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</si>
  <si>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</si>
  <si>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</si>
  <si>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</si>
  <si>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</si>
  <si>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</si>
  <si>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</si>
  <si>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</si>
  <si>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</si>
  <si>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</si>
  <si>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</si>
  <si>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</si>
  <si>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</si>
  <si>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</si>
  <si>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</si>
  <si>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</si>
  <si>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</si>
  <si>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</si>
  <si>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</si>
  <si>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</si>
  <si>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</si>
  <si>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</si>
  <si>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</si>
  <si>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</si>
  <si>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</si>
  <si>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</si>
  <si>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</si>
  <si>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</si>
  <si>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</si>
  <si>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</si>
  <si>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</si>
  <si>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</si>
  <si>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</si>
  <si>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</si>
  <si>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</si>
  <si>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</si>
  <si>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</si>
  <si>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</si>
  <si>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</si>
  <si>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</si>
  <si>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</si>
  <si>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</si>
  <si>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</si>
  <si>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</si>
  <si>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</si>
  <si>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</si>
  <si>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</si>
  <si>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</si>
  <si>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</si>
  <si>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</si>
  <si>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</si>
  <si>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</si>
  <si>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</si>
  <si>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</si>
  <si>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</si>
  <si>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</si>
  <si>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</si>
  <si>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</si>
  <si>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</si>
  <si>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</si>
  <si>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</si>
  <si>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</si>
  <si>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</si>
  <si>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</si>
  <si>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</si>
  <si>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</si>
  <si>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</si>
  <si>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</si>
  <si>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</si>
  <si>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</si>
  <si>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</si>
  <si>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</si>
  <si>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</si>
  <si>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</si>
  <si>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</si>
  <si>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</si>
  <si>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</si>
  <si>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</si>
  <si>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</si>
  <si>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</si>
  <si>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</si>
  <si>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</si>
  <si>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</si>
  <si>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</si>
  <si>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</si>
  <si>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</si>
  <si>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</si>
  <si>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</si>
  <si>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</si>
  <si>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</si>
  <si>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</si>
  <si>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</si>
  <si>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</si>
  <si>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</si>
  <si>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</si>
  <si>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</si>
  <si>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</si>
  <si>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</si>
  <si>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</si>
  <si>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</si>
  <si>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</si>
  <si>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</si>
  <si>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</si>
  <si>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</si>
  <si>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</si>
  <si>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</si>
  <si>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</si>
  <si>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</si>
  <si>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</si>
  <si>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</si>
  <si>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</si>
  <si>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</si>
  <si>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</si>
  <si>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</si>
  <si>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</si>
  <si>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</si>
  <si>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</si>
  <si>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</si>
  <si>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</si>
  <si>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</si>
  <si>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</si>
  <si>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</si>
  <si>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</si>
  <si>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</si>
  <si>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</si>
  <si>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</si>
  <si>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</si>
  <si>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</si>
  <si>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</si>
  <si>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</si>
  <si>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</si>
  <si>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</si>
  <si>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</si>
  <si>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</si>
  <si>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</si>
  <si>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</si>
  <si>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</si>
  <si>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</si>
  <si>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</si>
  <si>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</si>
  <si>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</si>
  <si>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</si>
  <si>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</si>
  <si>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</si>
  <si>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</si>
  <si>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</si>
  <si>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</si>
  <si>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</si>
  <si>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</si>
  <si>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</si>
  <si>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</si>
  <si>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</si>
  <si>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</si>
  <si>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</si>
  <si>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</si>
  <si>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</si>
  <si>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</si>
  <si>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</si>
  <si>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</si>
  <si>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</si>
  <si>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</si>
  <si>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</si>
  <si>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</si>
  <si>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</si>
  <si>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</si>
  <si>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</si>
  <si>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</si>
  <si>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</si>
  <si>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</si>
  <si>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</si>
  <si>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</si>
  <si>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</si>
  <si>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</si>
  <si>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</si>
  <si>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</si>
  <si>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</si>
  <si>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</si>
  <si>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</si>
  <si>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</si>
  <si>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</si>
  <si>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</si>
  <si>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</si>
  <si>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</si>
  <si>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</si>
  <si>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</si>
  <si>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</si>
  <si>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</si>
  <si>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</si>
  <si>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</si>
  <si>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</si>
  <si>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</si>
  <si>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</si>
  <si>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</si>
  <si>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</si>
  <si>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</si>
  <si>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</si>
  <si>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</si>
  <si>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</si>
  <si>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</si>
  <si>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</si>
  <si>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</si>
  <si>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</si>
  <si>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</si>
  <si>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</si>
  <si>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</si>
  <si>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</si>
  <si>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</si>
  <si>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</si>
  <si>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</si>
  <si>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</si>
  <si>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</si>
  <si>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</si>
  <si>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</si>
  <si>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</si>
  <si>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</si>
  <si>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</si>
  <si>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</si>
  <si>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</si>
  <si>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</si>
  <si>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</si>
  <si>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</si>
  <si>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</si>
  <si>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</si>
  <si>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</si>
  <si>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</si>
  <si>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</si>
  <si>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</si>
  <si>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</si>
  <si>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</si>
  <si>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</si>
  <si>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</si>
  <si>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</si>
  <si>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</si>
  <si>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</si>
  <si>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</si>
  <si>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</si>
  <si>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</si>
  <si>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</si>
  <si>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</si>
  <si>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</si>
  <si>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</si>
  <si>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</si>
  <si>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</si>
  <si>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</si>
  <si>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</si>
  <si>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</si>
  <si>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</si>
  <si>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</si>
  <si>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</si>
  <si>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</si>
  <si>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</si>
  <si>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</si>
  <si>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</si>
  <si>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</si>
  <si>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</si>
  <si>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</si>
  <si>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</si>
  <si>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</si>
  <si>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</si>
  <si>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</si>
  <si>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</si>
  <si>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</si>
  <si>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</si>
  <si>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</si>
  <si>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</si>
  <si>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</si>
  <si>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</si>
  <si>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</si>
  <si>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</si>
  <si>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</si>
  <si>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</si>
  <si>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</si>
  <si>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</si>
  <si>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</si>
  <si>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</si>
  <si>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</si>
  <si>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</si>
  <si>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</si>
  <si>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</si>
  <si>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</si>
  <si>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</si>
  <si>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</si>
  <si>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</si>
  <si>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</si>
  <si>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</si>
  <si>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</si>
  <si>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</si>
  <si>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</si>
  <si>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</si>
  <si>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</si>
  <si>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</si>
  <si>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</si>
  <si>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</si>
  <si>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</si>
  <si>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</si>
  <si>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</si>
  <si>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</si>
  <si>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</si>
  <si>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</si>
  <si>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</si>
  <si>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</si>
  <si>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</si>
  <si>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</si>
  <si>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</si>
  <si>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</si>
  <si>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</si>
  <si>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</si>
  <si>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</si>
  <si>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</si>
  <si>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</si>
  <si>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</si>
  <si>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</si>
  <si>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</si>
  <si>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</si>
  <si>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</si>
  <si>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</si>
  <si>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</si>
  <si>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</si>
  <si>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</si>
  <si>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</si>
  <si>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</si>
  <si>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</si>
  <si>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</si>
  <si>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</si>
  <si>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</si>
  <si>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</si>
  <si>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</si>
  <si>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</si>
  <si>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</si>
  <si>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</si>
  <si>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</si>
  <si>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</si>
  <si>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</si>
  <si>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</si>
  <si>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</si>
  <si>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</si>
  <si>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</si>
  <si>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</si>
  <si>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</si>
  <si>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</si>
  <si>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</si>
  <si>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</si>
  <si>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</si>
  <si>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</si>
  <si>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</si>
  <si>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</si>
  <si>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</si>
  <si>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</si>
  <si>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</si>
  <si>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</si>
  <si>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</si>
  <si>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</si>
  <si>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</si>
  <si>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</si>
  <si>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</si>
  <si>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</si>
  <si>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</si>
  <si>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</si>
  <si>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</si>
  <si>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</si>
  <si>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</si>
  <si>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</si>
  <si>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</si>
  <si>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</si>
  <si>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</si>
  <si>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</si>
  <si>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</si>
  <si>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</si>
  <si>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</si>
  <si>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</si>
  <si>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</si>
  <si>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</si>
  <si>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</si>
  <si>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</si>
  <si>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</si>
  <si>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</si>
  <si>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</si>
  <si>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</si>
  <si>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</si>
  <si>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</si>
  <si>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</si>
  <si>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</si>
  <si>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</si>
  <si>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</si>
  <si>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</si>
  <si>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</si>
  <si>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</si>
  <si>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</si>
  <si>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</si>
  <si>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</si>
  <si>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</si>
  <si>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</si>
  <si>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</si>
  <si>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</si>
  <si>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</si>
  <si>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</si>
  <si>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</si>
  <si>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</si>
  <si>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</si>
  <si>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</si>
  <si>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</si>
  <si>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</si>
  <si>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</si>
  <si>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</si>
  <si>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</si>
  <si>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</si>
  <si>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</si>
  <si>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</si>
  <si>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</si>
  <si>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</si>
  <si>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</si>
  <si>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</si>
  <si>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</si>
  <si>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</si>
  <si>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</si>
  <si>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</si>
  <si>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</si>
  <si>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</si>
  <si>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</si>
  <si>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</si>
  <si>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</si>
  <si>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</si>
  <si>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</si>
  <si>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</si>
  <si>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</si>
  <si>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</si>
  <si>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</si>
  <si>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</si>
  <si>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</si>
  <si>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</si>
  <si>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</si>
  <si>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</si>
  <si>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</si>
  <si>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</si>
  <si>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</si>
  <si>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</si>
  <si>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</si>
  <si>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</si>
  <si>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</si>
  <si>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</si>
  <si>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</si>
  <si>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</si>
  <si>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</si>
  <si>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</si>
  <si>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</si>
  <si>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</si>
  <si>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</si>
  <si>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</si>
  <si>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</si>
  <si>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</si>
  <si>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</si>
  <si>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</si>
  <si>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</si>
  <si>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</si>
  <si>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</si>
  <si>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</si>
  <si>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</si>
  <si>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</si>
  <si>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</si>
  <si>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</si>
  <si>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</si>
  <si>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</si>
  <si>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</si>
  <si>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</si>
  <si>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</si>
  <si>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</si>
  <si>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</si>
  <si>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</si>
  <si>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</si>
  <si>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</si>
  <si>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</si>
  <si>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</si>
  <si>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</si>
  <si>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</si>
  <si>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</si>
  <si>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</si>
  <si>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</si>
  <si>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</si>
  <si>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</si>
  <si>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</si>
  <si>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</si>
  <si>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</si>
  <si>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</si>
  <si>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</si>
  <si>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</si>
  <si>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</si>
  <si>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</si>
  <si>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</si>
  <si>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</si>
  <si>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</si>
  <si>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</si>
  <si>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</si>
  <si>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</si>
  <si>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</si>
  <si>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</si>
  <si>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</si>
  <si>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</si>
  <si>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</si>
  <si>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</si>
  <si>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</si>
  <si>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</si>
  <si>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</si>
  <si>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</si>
  <si>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</si>
  <si>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</si>
  <si>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</si>
  <si>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</si>
  <si>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</si>
  <si>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</si>
  <si>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</si>
  <si>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</si>
  <si>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</si>
  <si>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</si>
  <si>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</si>
  <si>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</si>
  <si>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</si>
  <si>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</si>
  <si>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</si>
  <si>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</si>
  <si>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</si>
  <si>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</si>
  <si>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</si>
  <si>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</si>
  <si>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</si>
  <si>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</si>
  <si>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</si>
  <si>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</si>
  <si>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</si>
  <si>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</si>
  <si>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</si>
  <si>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</si>
  <si>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</si>
  <si>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</si>
  <si>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</si>
  <si>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</si>
  <si>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</si>
  <si>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</si>
  <si>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</si>
  <si>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</si>
  <si>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</si>
  <si>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</si>
  <si>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</si>
  <si>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</si>
  <si>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</si>
  <si>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</si>
  <si>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</si>
  <si>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</si>
  <si>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</si>
  <si>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</si>
  <si>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</si>
  <si>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</si>
  <si>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</si>
  <si>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</si>
  <si>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</si>
  <si>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</si>
  <si>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</si>
  <si>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</si>
  <si>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</si>
  <si>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</si>
  <si>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</si>
  <si>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</si>
  <si>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</si>
  <si>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</si>
  <si>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</si>
  <si>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</si>
  <si>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</si>
  <si>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</si>
  <si>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</si>
  <si>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</si>
  <si>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</si>
  <si>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</si>
  <si>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</si>
  <si>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</si>
  <si>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</si>
  <si>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</si>
  <si>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</si>
  <si>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</si>
  <si>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</si>
  <si>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</si>
  <si>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</si>
  <si>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</si>
  <si>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</si>
  <si>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</si>
  <si>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</si>
  <si>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</si>
  <si>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</si>
  <si>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</si>
  <si>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</si>
  <si>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</si>
  <si>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</si>
  <si>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</si>
  <si>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</si>
  <si>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</si>
  <si>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</si>
  <si>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</si>
  <si>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</si>
  <si>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</si>
  <si>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</si>
  <si>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</si>
  <si>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</si>
  <si>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</si>
  <si>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</si>
  <si>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</si>
  <si>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</si>
  <si>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</si>
  <si>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</si>
  <si>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</si>
  <si>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</si>
  <si>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</si>
  <si>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</si>
  <si>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</si>
  <si>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</si>
  <si>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</si>
  <si>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</si>
  <si>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</si>
  <si>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</si>
  <si>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</si>
  <si>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</si>
  <si>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</si>
  <si>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</si>
  <si>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</si>
  <si>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</si>
  <si>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</si>
  <si>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</si>
  <si>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</si>
  <si>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</si>
  <si>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</si>
  <si>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</si>
  <si>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</si>
  <si>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</si>
  <si>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</si>
  <si>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</si>
  <si>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</si>
  <si>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</si>
  <si>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</si>
  <si>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</si>
  <si>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</si>
  <si>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</si>
  <si>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</si>
  <si>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</si>
  <si>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</si>
  <si>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</si>
  <si>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</si>
  <si>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</si>
  <si>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</si>
  <si>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</si>
  <si>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</si>
  <si>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</si>
  <si>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</si>
  <si>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</si>
  <si>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</si>
  <si>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</si>
  <si>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</si>
  <si>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</si>
  <si>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</si>
  <si>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</si>
  <si>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</si>
  <si>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</si>
  <si>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</si>
  <si>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</si>
  <si>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</si>
  <si>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</si>
  <si>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</si>
  <si>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</si>
  <si>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</si>
  <si>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</si>
  <si>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</si>
  <si>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</si>
  <si>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</si>
  <si>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</si>
  <si>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</si>
  <si>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</si>
  <si>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</si>
  <si>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</si>
  <si>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</si>
  <si>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</si>
  <si>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</si>
  <si>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</si>
  <si>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</si>
  <si>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</si>
  <si>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</si>
  <si>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</si>
  <si>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</si>
  <si>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</si>
  <si>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</si>
  <si>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</si>
  <si>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</si>
  <si>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</si>
  <si>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</si>
  <si>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</si>
  <si>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</si>
  <si>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</si>
  <si>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</si>
  <si>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</si>
  <si>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</si>
  <si>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</si>
  <si>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</si>
  <si>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</si>
  <si>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</si>
  <si>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</si>
  <si>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</si>
  <si>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</si>
  <si>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</si>
  <si>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</si>
  <si>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</si>
  <si>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</si>
  <si>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</si>
  <si>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</si>
  <si>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</si>
  <si>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</si>
  <si>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</si>
  <si>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</si>
  <si>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</si>
  <si>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</si>
  <si>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</si>
  <si>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</si>
  <si>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</si>
  <si>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</si>
  <si>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</si>
  <si>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</si>
  <si>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</si>
  <si>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</si>
  <si>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</si>
  <si>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</si>
  <si>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</si>
  <si>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</si>
  <si>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</si>
  <si>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</si>
  <si>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</si>
  <si>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</si>
  <si>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</si>
  <si>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</si>
  <si>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</si>
  <si>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</si>
  <si>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</si>
  <si>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</si>
  <si>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</si>
  <si>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</si>
  <si>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</si>
  <si>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</si>
  <si>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</si>
  <si>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</si>
  <si>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</si>
  <si>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</si>
  <si>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</si>
  <si>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</si>
  <si>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</si>
  <si>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</si>
  <si>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</si>
  <si>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</si>
  <si>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</si>
  <si>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</si>
  <si>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</si>
  <si>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</si>
  <si>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</si>
  <si>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</si>
  <si>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</si>
  <si>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</si>
  <si>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</si>
  <si>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</si>
  <si>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</si>
  <si>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</si>
  <si>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</si>
  <si>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</si>
  <si>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</si>
  <si>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</si>
  <si>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</si>
  <si>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</si>
  <si>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</si>
  <si>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</si>
  <si>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</si>
  <si>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</si>
  <si>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</si>
  <si>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</si>
  <si>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</si>
  <si>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</si>
  <si>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</si>
  <si>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</si>
  <si>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</si>
  <si>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</si>
  <si>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</si>
  <si>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</si>
  <si>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</si>
  <si>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</si>
  <si>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</si>
  <si>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</si>
  <si>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</si>
  <si>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</si>
  <si>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</si>
  <si>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</si>
  <si>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</si>
  <si>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</si>
  <si>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</si>
  <si>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</si>
  <si>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</si>
  <si>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</si>
  <si>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</si>
  <si>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</si>
  <si>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</si>
  <si>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</si>
  <si>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</si>
  <si>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</si>
  <si>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</si>
  <si>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</si>
  <si>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</si>
  <si>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</si>
  <si>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</si>
  <si>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</si>
  <si>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</si>
  <si>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</si>
  <si>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</si>
  <si>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</si>
  <si>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</si>
  <si>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</si>
  <si>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</si>
  <si>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</si>
  <si>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</si>
  <si>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</si>
  <si>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</si>
  <si>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</si>
  <si>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</si>
  <si>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</si>
  <si>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</si>
  <si>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</si>
  <si>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</si>
  <si>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</si>
  <si>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</si>
  <si>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</si>
  <si>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</si>
  <si>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</si>
  <si>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</si>
  <si>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</si>
  <si>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</si>
  <si>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</si>
  <si>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</si>
  <si>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</si>
  <si>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</si>
  <si>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</si>
  <si>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</si>
  <si>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</si>
  <si>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</si>
  <si>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</si>
  <si>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</si>
  <si>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</si>
  <si>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</si>
  <si>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</si>
  <si>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</si>
  <si>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</si>
  <si>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</si>
  <si>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</si>
  <si>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</si>
  <si>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</si>
  <si>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</si>
  <si>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</si>
  <si>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</si>
  <si>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</si>
  <si>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</si>
  <si>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</si>
  <si>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</si>
  <si>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</si>
  <si>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</si>
  <si>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</si>
  <si>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</si>
  <si>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</si>
  <si>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</si>
  <si>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</si>
  <si>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</si>
  <si>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</si>
  <si>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</si>
  <si>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</si>
  <si>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</si>
  <si>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</si>
  <si>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</si>
  <si>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</si>
  <si>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</si>
  <si>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</si>
  <si>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</si>
  <si>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</si>
  <si>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</si>
  <si>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</si>
  <si>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</si>
  <si>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</si>
  <si>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</si>
  <si>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</si>
  <si>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</si>
  <si>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</si>
  <si>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</si>
  <si>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</si>
  <si>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</si>
  <si>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</si>
  <si>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</si>
  <si>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</si>
  <si>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</si>
  <si>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</si>
  <si>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</si>
  <si>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</si>
  <si>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</si>
  <si>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</si>
  <si>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</si>
  <si>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</si>
  <si>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</si>
  <si>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</si>
  <si>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</si>
  <si>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</si>
  <si>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</si>
  <si>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</si>
  <si>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</si>
  <si>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</si>
  <si>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</si>
  <si>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</si>
  <si>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</si>
  <si>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</si>
  <si>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</si>
  <si>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</si>
  <si>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</si>
  <si>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</si>
  <si>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</si>
  <si>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</si>
  <si>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</si>
  <si>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</si>
  <si>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</si>
  <si>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</si>
  <si>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</si>
  <si>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</si>
  <si>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</si>
  <si>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</si>
  <si>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</si>
  <si>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</si>
  <si>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</si>
  <si>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</si>
  <si>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</si>
  <si>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</si>
  <si>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</si>
  <si>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</si>
  <si>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</si>
  <si>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</si>
  <si>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</si>
  <si>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</si>
  <si>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</si>
  <si>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</si>
  <si>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</si>
  <si>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</si>
  <si>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</si>
  <si>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</si>
  <si>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</si>
  <si>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</si>
  <si>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</si>
  <si>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</si>
  <si>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</si>
  <si>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</si>
  <si>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</si>
  <si>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</si>
  <si>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</si>
  <si>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</si>
  <si>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</si>
  <si>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</si>
  <si>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</si>
  <si>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</si>
  <si>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</si>
  <si>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</si>
  <si>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</si>
  <si>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</si>
  <si>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</si>
  <si>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</si>
  <si>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</si>
  <si>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</si>
  <si>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</si>
  <si>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</si>
  <si>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</si>
  <si>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</si>
  <si>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</si>
  <si>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</si>
  <si>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</si>
  <si>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</si>
  <si>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</si>
  <si>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</si>
  <si>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</si>
  <si>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</si>
  <si>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</si>
  <si>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</si>
  <si>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</si>
  <si>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</si>
  <si>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</si>
  <si>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</si>
  <si>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</si>
  <si>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</si>
  <si>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</si>
  <si>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</si>
  <si>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</si>
  <si>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</si>
  <si>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</si>
  <si>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</si>
  <si>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</si>
  <si>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</si>
  <si>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</si>
  <si>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</si>
  <si>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</si>
  <si>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</si>
  <si>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</si>
  <si>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</si>
  <si>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</si>
  <si>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</si>
  <si>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</si>
  <si>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</si>
  <si>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</si>
  <si>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</si>
  <si>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</si>
  <si>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</si>
  <si>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</si>
  <si>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</si>
  <si>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</si>
  <si>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</si>
  <si>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</si>
  <si>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</si>
  <si>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</si>
  <si>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</si>
  <si>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</si>
  <si>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</si>
  <si>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</si>
  <si>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</si>
  <si>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</si>
  <si>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</si>
  <si>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</si>
  <si>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</si>
  <si>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</si>
  <si>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</si>
  <si>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</si>
  <si>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</si>
  <si>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</si>
  <si>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</si>
  <si>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</si>
  <si>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</si>
  <si>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</si>
  <si>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</si>
  <si>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</si>
  <si>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</si>
  <si>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</si>
  <si>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</si>
  <si>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</si>
  <si>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</si>
  <si>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</si>
  <si>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</si>
  <si>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</si>
  <si>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</si>
  <si>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</si>
  <si>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</si>
  <si>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</si>
  <si>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</si>
  <si>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</si>
  <si>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</si>
  <si>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</si>
  <si>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</si>
  <si>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</si>
  <si>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</si>
  <si>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</si>
  <si>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</si>
  <si>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</si>
  <si>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</si>
  <si>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</si>
  <si>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</si>
  <si>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</si>
  <si>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</si>
  <si>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</si>
  <si>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</si>
  <si>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</si>
  <si>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</si>
  <si>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</si>
  <si>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</si>
  <si>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</si>
  <si>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</si>
  <si>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</si>
  <si>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</si>
  <si>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</si>
  <si>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</si>
  <si>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</si>
  <si>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</si>
  <si>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</si>
  <si>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</si>
  <si>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</si>
  <si>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</si>
  <si>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</si>
  <si>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</si>
  <si>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</si>
  <si>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</si>
  <si>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</si>
  <si>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</si>
  <si>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</si>
  <si>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</si>
  <si>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</si>
  <si>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</si>
  <si>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</si>
  <si>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</si>
  <si>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</si>
  <si>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</si>
  <si>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</si>
  <si>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</si>
  <si>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</si>
  <si>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</si>
  <si>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</si>
  <si>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</si>
  <si>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</si>
  <si>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</si>
  <si>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</si>
  <si>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</si>
  <si>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</si>
  <si>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</si>
  <si>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</si>
  <si>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</si>
  <si>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</si>
  <si>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</si>
  <si>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</si>
  <si>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</si>
  <si>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</si>
  <si>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</si>
  <si>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</si>
  <si>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</si>
  <si>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</si>
  <si>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</si>
  <si>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</si>
  <si>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</si>
  <si>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</si>
  <si>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</si>
  <si>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</si>
  <si>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</si>
  <si>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</si>
  <si>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</si>
  <si>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</si>
  <si>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</si>
  <si>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</si>
  <si>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</si>
  <si>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</si>
  <si>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</si>
  <si>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</si>
  <si>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</si>
  <si>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</si>
  <si>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</si>
  <si>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</si>
  <si>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</si>
  <si>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</si>
  <si>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</si>
  <si>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</si>
  <si>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</si>
  <si>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</si>
  <si>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</si>
  <si>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</si>
  <si>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</si>
  <si>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</si>
  <si>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</si>
  <si>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</si>
  <si>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</si>
  <si>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</si>
  <si>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</si>
  <si>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</si>
  <si>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</si>
  <si>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</si>
  <si>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</si>
  <si>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</si>
  <si>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</si>
  <si>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</si>
  <si>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</si>
  <si>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</si>
  <si>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</si>
  <si>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</si>
  <si>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</si>
  <si>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</si>
  <si>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</si>
  <si>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</si>
  <si>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</si>
  <si>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</si>
  <si>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</si>
  <si>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</si>
  <si>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</si>
  <si>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</si>
  <si>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</si>
  <si>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</si>
  <si>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</si>
  <si>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</si>
  <si>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</si>
  <si>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</si>
  <si>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</si>
  <si>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</si>
  <si>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</si>
  <si>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</si>
  <si>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</si>
  <si>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</si>
  <si>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</si>
  <si>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</si>
  <si>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</si>
  <si>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</si>
  <si>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</si>
  <si>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</si>
  <si>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</si>
  <si>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</si>
  <si>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</si>
  <si>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</si>
  <si>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</si>
  <si>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</si>
  <si>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</si>
  <si>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</si>
  <si>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</si>
  <si>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</si>
  <si>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</si>
  <si>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</si>
  <si>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</si>
  <si>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</si>
  <si>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</si>
  <si>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</si>
  <si>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</si>
  <si>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</si>
  <si>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</si>
  <si>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</si>
  <si>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</si>
  <si>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</si>
  <si>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</si>
  <si>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</si>
  <si>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</si>
  <si>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</si>
  <si>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</si>
  <si>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</si>
  <si>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</si>
  <si>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</si>
  <si>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</si>
  <si>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</si>
  <si>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</si>
  <si>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</si>
  <si>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</si>
  <si>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</si>
  <si>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</si>
  <si>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</si>
  <si>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</si>
  <si>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</si>
  <si>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</si>
  <si>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</si>
  <si>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</si>
  <si>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</si>
  <si>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</si>
  <si>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</si>
  <si>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</si>
  <si>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</si>
  <si>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</si>
  <si>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</si>
  <si>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</si>
  <si>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</si>
  <si>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</si>
  <si>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</si>
  <si>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</si>
  <si>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</si>
  <si>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</si>
  <si>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</si>
  <si>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</si>
  <si>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</si>
  <si>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</si>
  <si>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</si>
  <si>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</si>
  <si>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</si>
  <si>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</si>
  <si>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</si>
  <si>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</si>
  <si>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</si>
  <si>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</si>
  <si>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</si>
  <si>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</si>
  <si>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</si>
  <si>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</si>
  <si>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</si>
  <si>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</si>
  <si>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</si>
  <si>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</si>
  <si>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</si>
  <si>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</si>
  <si>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</si>
  <si>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</si>
  <si>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</si>
  <si>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</si>
  <si>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</si>
  <si>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</si>
  <si>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</si>
  <si>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</si>
  <si>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</si>
  <si>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</si>
  <si>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</si>
  <si>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</si>
  <si>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</si>
  <si>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</si>
  <si>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</si>
  <si>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</si>
  <si>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</si>
  <si>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</si>
  <si>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</si>
  <si>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</si>
  <si>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</si>
  <si>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</si>
  <si>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</si>
  <si>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</si>
  <si>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</si>
  <si>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</si>
  <si>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</si>
  <si>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</si>
  <si>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</si>
  <si>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</si>
  <si>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</si>
  <si>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</si>
  <si>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</si>
  <si>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</si>
  <si>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</si>
  <si>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</si>
  <si>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</si>
  <si>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</si>
  <si>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</si>
  <si>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</si>
  <si>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</si>
  <si>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</si>
  <si>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</si>
  <si>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</si>
  <si>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</si>
  <si>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</si>
  <si>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</si>
  <si>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</si>
  <si>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</si>
  <si>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</si>
  <si>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</si>
  <si>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</si>
  <si>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</si>
  <si>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</si>
  <si>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</si>
  <si>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</si>
  <si>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</si>
  <si>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</si>
  <si>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</si>
  <si>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</si>
  <si>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</si>
  <si>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</si>
  <si>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</si>
  <si>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</si>
  <si>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</si>
  <si>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</si>
  <si>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</si>
  <si>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</si>
  <si>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</si>
  <si>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</si>
  <si>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</si>
  <si>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</si>
  <si>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</si>
  <si>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</si>
  <si>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</si>
  <si>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</si>
  <si>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</si>
  <si>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</si>
  <si>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</si>
  <si>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</si>
  <si>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</si>
  <si>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</si>
  <si>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</si>
  <si>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</si>
  <si>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</si>
  <si>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</si>
  <si>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</si>
  <si>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</si>
  <si>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</si>
  <si>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</si>
  <si>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</si>
  <si>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</si>
  <si>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</si>
  <si>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</si>
  <si>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</si>
  <si>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</si>
  <si>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</si>
  <si>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</si>
  <si>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</si>
  <si>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</si>
  <si>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</si>
  <si>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</si>
  <si>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</si>
  <si>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</si>
  <si>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</si>
  <si>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</si>
  <si>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</si>
  <si>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</si>
  <si>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</si>
  <si>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</si>
  <si>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</si>
  <si>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</si>
  <si>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</si>
  <si>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</si>
  <si>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</si>
  <si>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</si>
  <si>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</si>
  <si>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</si>
  <si>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</si>
  <si>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</si>
  <si>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</si>
  <si>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</si>
  <si>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</si>
  <si>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</si>
  <si>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</si>
  <si>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</si>
  <si>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</si>
  <si>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</si>
  <si>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</si>
  <si>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</si>
  <si>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</si>
  <si>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</si>
  <si>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</si>
  <si>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</si>
  <si>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</si>
  <si>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</si>
  <si>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</si>
  <si>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</si>
  <si>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</si>
  <si>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</si>
  <si>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</si>
  <si>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</si>
  <si>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</si>
  <si>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</si>
  <si>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</si>
  <si>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</si>
  <si>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</si>
  <si>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</si>
  <si>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</si>
  <si>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</si>
  <si>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</si>
  <si>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</si>
  <si>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</si>
  <si>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</si>
  <si>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</si>
  <si>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</si>
  <si>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</si>
  <si>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</si>
  <si>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</si>
  <si>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</si>
  <si>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</si>
  <si>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</si>
  <si>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</si>
  <si>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</si>
  <si>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</si>
  <si>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</si>
  <si>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</si>
  <si>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</si>
  <si>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</si>
  <si>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</si>
  <si>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</si>
  <si>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</si>
  <si>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</si>
  <si>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</si>
  <si>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</si>
  <si>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</si>
  <si>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</si>
  <si>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</si>
  <si>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</si>
  <si>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</si>
  <si>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</si>
  <si>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</si>
  <si>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</si>
  <si>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</si>
  <si>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</si>
  <si>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</si>
  <si>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</si>
  <si>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</si>
  <si>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</si>
  <si>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</si>
  <si>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</si>
  <si>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</si>
  <si>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</si>
  <si>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</si>
  <si>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</si>
  <si>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</si>
  <si>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</si>
  <si>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</si>
  <si>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</si>
  <si>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</si>
  <si>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</si>
  <si>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</si>
  <si>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</si>
  <si>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</si>
  <si>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</si>
  <si>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</si>
  <si>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</si>
  <si>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</si>
  <si>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</si>
  <si>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</si>
  <si>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</si>
  <si>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</si>
  <si>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</si>
  <si>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</si>
  <si>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</si>
  <si>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</si>
  <si>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</si>
  <si>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</si>
  <si>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</si>
  <si>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</si>
  <si>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</si>
  <si>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</si>
  <si>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</si>
  <si>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</si>
  <si>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</si>
  <si>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</si>
  <si>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</si>
  <si>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</si>
  <si>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</si>
  <si>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</si>
  <si>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</si>
  <si>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</si>
  <si>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</si>
  <si>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</si>
  <si>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</si>
  <si>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</si>
  <si>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</si>
  <si>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</si>
  <si>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</si>
  <si>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</si>
  <si>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</si>
  <si>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</si>
  <si>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</si>
  <si>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</si>
  <si>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</si>
  <si>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</si>
  <si>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</si>
  <si>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</si>
  <si>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</si>
  <si>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</si>
  <si>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</si>
  <si>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</si>
  <si>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</si>
  <si>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</si>
  <si>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</si>
  <si>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</si>
  <si>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</si>
  <si>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</si>
  <si>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</si>
  <si>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</si>
  <si>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</si>
  <si>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</si>
  <si>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</si>
  <si>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</si>
  <si>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</si>
  <si>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</si>
  <si>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</si>
  <si>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</si>
  <si>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</si>
  <si>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</si>
  <si>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</si>
  <si>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</si>
  <si>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</si>
  <si>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</si>
  <si>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</si>
  <si>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</si>
  <si>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</si>
  <si>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</si>
  <si>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</si>
  <si>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</si>
  <si>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</si>
  <si>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</si>
  <si>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</si>
  <si>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</si>
  <si>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</si>
  <si>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</si>
  <si>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</si>
  <si>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</si>
  <si>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</si>
  <si>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</si>
  <si>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</si>
  <si>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</si>
  <si>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</si>
  <si>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</si>
  <si>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</si>
  <si>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</si>
  <si>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</si>
  <si>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</si>
  <si>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</si>
  <si>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</si>
  <si>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</si>
  <si>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</si>
  <si>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</si>
  <si>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</si>
  <si>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</si>
  <si>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</si>
  <si>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</si>
  <si>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</si>
  <si>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</si>
  <si>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</si>
  <si>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</si>
  <si>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</si>
  <si>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</si>
  <si>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</si>
  <si>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</si>
  <si>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</si>
  <si>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</si>
  <si>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</si>
  <si>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</si>
  <si>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</si>
  <si>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</si>
  <si>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</si>
  <si>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</si>
  <si>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</si>
  <si>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</si>
  <si>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</si>
  <si>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</si>
  <si>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</si>
  <si>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</si>
  <si>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</si>
  <si>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</si>
  <si>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</si>
  <si>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</si>
  <si>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</si>
  <si>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</si>
  <si>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</si>
  <si>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</si>
  <si>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</si>
  <si>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</si>
  <si>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</si>
  <si>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</si>
  <si>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</si>
  <si>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</si>
  <si>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</si>
  <si>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</si>
  <si>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</si>
  <si>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</si>
  <si>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</si>
  <si>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</si>
  <si>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</si>
  <si>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</si>
  <si>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</si>
  <si>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</si>
  <si>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</si>
  <si>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</si>
  <si>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</si>
  <si>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</si>
  <si>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</si>
  <si>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</si>
  <si>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</si>
  <si>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</si>
  <si>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</si>
  <si>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</si>
  <si>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</si>
  <si>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</si>
  <si>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</si>
  <si>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</si>
  <si>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</si>
  <si>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</si>
  <si>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</si>
  <si>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</si>
  <si>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</si>
  <si>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</si>
  <si>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</si>
  <si>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</si>
  <si>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</si>
  <si>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</si>
  <si>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</si>
  <si>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</si>
  <si>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</si>
  <si>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</si>
  <si>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</si>
  <si>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</si>
  <si>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</si>
  <si>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</si>
  <si>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</si>
  <si>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</si>
  <si>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</si>
  <si>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</si>
  <si>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</si>
  <si>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</si>
  <si>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</si>
  <si>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</si>
  <si>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</si>
  <si>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</si>
  <si>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</si>
  <si>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</si>
  <si>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</si>
  <si>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</si>
  <si>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</si>
  <si>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</si>
  <si>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</si>
  <si>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</si>
  <si>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</si>
  <si>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</si>
  <si>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</si>
  <si>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</si>
  <si>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</si>
  <si>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</si>
  <si>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</si>
  <si>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</si>
  <si>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</si>
  <si>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</si>
  <si>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</si>
  <si>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</si>
  <si>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</si>
  <si>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</si>
  <si>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</si>
  <si>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</si>
  <si>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</si>
  <si>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</si>
  <si>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</si>
  <si>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</si>
  <si>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</si>
  <si>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</si>
  <si>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</si>
  <si>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</si>
  <si>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</si>
  <si>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</si>
  <si>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</si>
  <si>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</si>
  <si>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</si>
  <si>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</si>
  <si>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</si>
  <si>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</si>
  <si>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</si>
  <si>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</si>
  <si>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</si>
  <si>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</si>
  <si>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</si>
  <si>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</si>
  <si>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</si>
  <si>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</si>
  <si>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</si>
  <si>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</si>
  <si>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</si>
  <si>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</si>
  <si>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</si>
  <si>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</si>
  <si>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</si>
  <si>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</si>
  <si>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</si>
  <si>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</si>
  <si>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</si>
  <si>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</si>
  <si>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</si>
  <si>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</si>
  <si>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</si>
  <si>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</si>
  <si>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</si>
  <si>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</si>
  <si>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</si>
  <si>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</si>
  <si>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</si>
  <si>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</si>
  <si>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</si>
  <si>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</si>
  <si>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</si>
  <si>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</si>
  <si>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</si>
  <si>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</si>
  <si>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</si>
  <si>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</si>
  <si>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</si>
  <si>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</si>
  <si>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</si>
  <si>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</si>
  <si>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</si>
  <si>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</si>
  <si>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</si>
  <si>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</si>
  <si>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</si>
  <si>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</si>
  <si>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</si>
  <si>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</si>
  <si>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</si>
  <si>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</si>
  <si>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</si>
  <si>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</si>
  <si>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</si>
  <si>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</si>
  <si>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</si>
  <si>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</si>
  <si>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</si>
  <si>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</si>
  <si>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</si>
  <si>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</si>
  <si>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</si>
  <si>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</si>
  <si>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</si>
  <si>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</si>
  <si>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</si>
  <si>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</si>
  <si>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</si>
  <si>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</si>
  <si>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</si>
  <si>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</si>
  <si>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</si>
  <si>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</si>
  <si>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</si>
  <si>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</si>
  <si>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</si>
  <si>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</si>
  <si>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</si>
  <si>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</si>
  <si>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</si>
  <si>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</si>
  <si>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</si>
  <si>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</si>
  <si>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</si>
  <si>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</si>
  <si>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</si>
  <si>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</si>
  <si>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</si>
  <si>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</si>
  <si>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</si>
  <si>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</si>
  <si>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</si>
  <si>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</si>
  <si>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</si>
  <si>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</si>
  <si>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</si>
  <si>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</si>
  <si>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</si>
  <si>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</si>
  <si>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</si>
  <si>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</si>
  <si>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</si>
  <si>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</si>
  <si>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</si>
  <si>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</si>
  <si>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</si>
  <si>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</si>
  <si>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</si>
  <si>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</si>
  <si>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</si>
  <si>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</si>
  <si>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</si>
  <si>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</si>
  <si>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</si>
  <si>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</si>
  <si>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</si>
  <si>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</si>
  <si>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</si>
  <si>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</si>
  <si>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</si>
  <si>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</si>
  <si>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</si>
  <si>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</si>
  <si>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</si>
  <si>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</si>
  <si>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</si>
  <si>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</si>
  <si>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</si>
  <si>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</si>
  <si>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</si>
  <si>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</si>
  <si>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</si>
  <si>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</si>
  <si>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</si>
  <si>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</si>
  <si>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</si>
  <si>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</si>
  <si>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</si>
  <si>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</si>
  <si>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</si>
  <si>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</si>
  <si>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</si>
  <si>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</si>
  <si>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</si>
  <si>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</si>
  <si>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</si>
  <si>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</si>
  <si>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</si>
  <si>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</si>
  <si>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</si>
  <si>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</si>
  <si>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</si>
  <si>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</si>
  <si>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</si>
  <si>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</si>
  <si>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</si>
  <si>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</si>
  <si>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</si>
  <si>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</si>
  <si>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</si>
  <si>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</si>
  <si>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</si>
  <si>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</si>
  <si>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</si>
  <si>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</si>
  <si>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</si>
  <si>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</si>
  <si>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</si>
  <si>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</si>
  <si>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</si>
  <si>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</si>
  <si>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</si>
  <si>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</si>
  <si>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</si>
  <si>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</si>
  <si>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</si>
  <si>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</si>
  <si>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</si>
  <si>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</si>
  <si>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</si>
  <si>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</si>
  <si>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</si>
  <si>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</si>
  <si>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</si>
  <si>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</si>
  <si>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</si>
  <si>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</si>
  <si>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</si>
  <si>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</si>
  <si>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</si>
  <si>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</si>
  <si>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</si>
  <si>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</si>
  <si>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</si>
  <si>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</si>
  <si>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</si>
  <si>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</si>
  <si>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</si>
  <si>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</si>
  <si>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</si>
  <si>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</si>
  <si>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</si>
  <si>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</si>
  <si>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</si>
  <si>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</si>
  <si>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</si>
  <si>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</si>
  <si>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</si>
  <si>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</si>
  <si>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</si>
  <si>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</si>
  <si>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</si>
  <si>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</si>
  <si>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</si>
  <si>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</si>
  <si>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</si>
  <si>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</si>
  <si>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</si>
  <si>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</si>
  <si>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</si>
  <si>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</si>
  <si>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</si>
  <si>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</si>
  <si>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</si>
  <si>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</si>
  <si>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</si>
  <si>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</si>
  <si>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</si>
  <si>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</si>
  <si>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</si>
  <si>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</si>
  <si>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</si>
  <si>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</si>
  <si>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</si>
  <si>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</si>
  <si>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</si>
  <si>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</si>
  <si>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</si>
  <si>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</si>
  <si>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</si>
  <si>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</si>
  <si>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</si>
  <si>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</si>
  <si>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</si>
  <si>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</si>
  <si>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</si>
  <si>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</si>
  <si>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</si>
  <si>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</si>
  <si>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</si>
  <si>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</si>
  <si>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</si>
  <si>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</si>
  <si>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</si>
  <si>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</si>
  <si>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</si>
  <si>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</si>
  <si>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</si>
  <si>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</si>
  <si>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</si>
  <si>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</si>
  <si>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</si>
  <si>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</si>
  <si>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</si>
  <si>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</si>
  <si>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</si>
  <si>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</si>
  <si>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</si>
  <si>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</si>
  <si>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</si>
  <si>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</si>
  <si>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</si>
  <si>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</si>
  <si>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</si>
  <si>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</si>
  <si>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</si>
  <si>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</si>
  <si>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</si>
  <si>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</si>
  <si>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</si>
  <si>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</si>
  <si>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</si>
  <si>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</si>
  <si>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</si>
  <si>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</si>
  <si>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</si>
  <si>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</si>
  <si>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</si>
  <si>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</si>
  <si>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</si>
  <si>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</si>
  <si>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</si>
  <si>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</si>
  <si>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</si>
  <si>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</si>
  <si>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</si>
  <si>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</si>
  <si>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</si>
  <si>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</si>
  <si>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</si>
  <si>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</si>
  <si>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</si>
  <si>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</si>
  <si>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</si>
  <si>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</si>
  <si>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</si>
  <si>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</si>
  <si>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</si>
  <si>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</si>
  <si>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</si>
  <si>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</si>
  <si>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</si>
  <si>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</si>
  <si>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</si>
  <si>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</si>
  <si>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</si>
  <si>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</si>
  <si>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</si>
  <si>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</si>
  <si>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</si>
  <si>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</si>
  <si>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</si>
  <si>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</si>
  <si>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</si>
  <si>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</si>
  <si>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</si>
  <si>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</si>
  <si>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</si>
  <si>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</si>
  <si>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</si>
  <si>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</si>
  <si>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</si>
  <si>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</si>
  <si>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</si>
  <si>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</si>
  <si>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</si>
  <si>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</si>
  <si>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</si>
  <si>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</si>
  <si>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</si>
  <si>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</si>
  <si>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</si>
  <si>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</si>
  <si>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</si>
  <si>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</si>
  <si>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</si>
  <si>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</si>
  <si>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</si>
  <si>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</si>
  <si>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</si>
  <si>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</si>
  <si>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</si>
  <si>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</si>
  <si>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</si>
  <si>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</si>
  <si>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</si>
  <si>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</si>
  <si>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</si>
  <si>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</si>
  <si>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</si>
  <si>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</si>
  <si>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</si>
  <si>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</si>
  <si>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</si>
  <si>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</si>
  <si>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</si>
  <si>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</si>
  <si>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</si>
  <si>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</si>
  <si>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</si>
  <si>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</si>
  <si>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</si>
  <si>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</si>
  <si>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</si>
  <si>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</si>
  <si>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</si>
  <si>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</si>
  <si>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</si>
  <si>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</si>
  <si>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</si>
  <si>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</si>
  <si>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</si>
  <si>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</si>
  <si>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</si>
  <si>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</si>
  <si>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</si>
  <si>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</si>
  <si>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</si>
  <si>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</si>
  <si>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</si>
  <si>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</si>
  <si>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</si>
  <si>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</si>
  <si>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</si>
  <si>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</si>
  <si>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</si>
  <si>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</si>
  <si>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</si>
  <si>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</si>
  <si>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</si>
  <si>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</si>
  <si>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</si>
  <si>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</si>
  <si>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</si>
  <si>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</si>
  <si>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</si>
  <si>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</si>
  <si>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</si>
  <si>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</si>
  <si>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</si>
  <si>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</si>
  <si>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</si>
  <si>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</si>
  <si>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</si>
  <si>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</si>
  <si>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</si>
  <si>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</si>
  <si>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</si>
  <si>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</si>
  <si>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</si>
  <si>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</si>
  <si>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</si>
  <si>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</si>
  <si>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</si>
  <si>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</si>
  <si>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</si>
  <si>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</si>
  <si>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</si>
  <si>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</si>
  <si>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</si>
  <si>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</si>
  <si>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</si>
  <si>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</si>
  <si>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</si>
  <si>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</si>
  <si>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</si>
  <si>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</si>
  <si>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</si>
  <si>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</si>
  <si>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</si>
  <si>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</si>
  <si>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</si>
  <si>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</si>
  <si>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</si>
  <si>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</si>
  <si>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</si>
  <si>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</si>
  <si>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</si>
  <si>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</si>
  <si>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</si>
  <si>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</si>
  <si>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</si>
  <si>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</si>
  <si>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</si>
  <si>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</si>
  <si>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</si>
  <si>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</si>
  <si>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</si>
  <si>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</si>
  <si>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</si>
  <si>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</si>
  <si>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</si>
  <si>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</si>
  <si>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</si>
  <si>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</si>
  <si>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</si>
  <si>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</si>
  <si>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</si>
  <si>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</si>
  <si>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</si>
  <si>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</si>
  <si>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</si>
  <si>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</si>
  <si>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</si>
  <si>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</si>
  <si>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</si>
  <si>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</si>
  <si>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</si>
  <si>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</si>
  <si>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</si>
  <si>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</si>
  <si>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</si>
  <si>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</si>
  <si>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</si>
  <si>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</si>
  <si>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</si>
  <si>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</si>
  <si>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</si>
  <si>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</si>
  <si>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</si>
  <si>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</si>
  <si>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</si>
  <si>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</si>
  <si>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</si>
  <si>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</si>
  <si>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</si>
  <si>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</si>
  <si>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</si>
  <si>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</si>
  <si>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</si>
  <si>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</si>
  <si>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</si>
  <si>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</si>
  <si>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</si>
  <si>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</si>
  <si>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</si>
  <si>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</si>
  <si>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</si>
  <si>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</si>
  <si>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</si>
  <si>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</si>
  <si>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</si>
  <si>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</si>
  <si>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</si>
  <si>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</si>
  <si>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</si>
  <si>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</si>
  <si>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</si>
  <si>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</si>
  <si>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</si>
  <si>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</si>
  <si>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</si>
  <si>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</si>
  <si>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</si>
  <si>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</si>
  <si>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</si>
  <si>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</si>
  <si>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</si>
  <si>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</si>
  <si>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</si>
  <si>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</si>
  <si>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</si>
  <si>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</si>
  <si>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</si>
  <si>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</si>
  <si>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</si>
  <si>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</si>
  <si>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</si>
  <si>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</si>
  <si>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</si>
  <si>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</si>
  <si>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</si>
  <si>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</si>
  <si>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</si>
  <si>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</si>
  <si>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</si>
  <si>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</si>
  <si>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</si>
  <si>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</si>
  <si>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</si>
  <si>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</si>
  <si>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</si>
  <si>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</si>
  <si>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</si>
  <si>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</si>
  <si>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</si>
  <si>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</si>
  <si>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</si>
  <si>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</si>
  <si>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</si>
  <si>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</si>
  <si>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</si>
  <si>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</si>
  <si>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</si>
  <si>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</si>
  <si>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</si>
  <si>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</si>
  <si>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</si>
  <si>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</si>
  <si>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</si>
  <si>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</si>
  <si>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</si>
  <si>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</si>
  <si>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</si>
  <si>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</si>
  <si>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</si>
  <si>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</si>
  <si>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</si>
  <si>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</si>
  <si>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</si>
  <si>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</si>
  <si>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</si>
  <si>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</si>
  <si>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</si>
  <si>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</si>
  <si>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</si>
  <si>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</si>
  <si>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</si>
  <si>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</si>
  <si>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</si>
  <si>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</si>
  <si>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</si>
  <si>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</si>
  <si>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</si>
  <si>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</si>
  <si>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</si>
  <si>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</si>
  <si>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</si>
  <si>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</si>
  <si>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</si>
  <si>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</si>
  <si>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</si>
  <si>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</si>
  <si>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</si>
  <si>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</si>
  <si>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</si>
  <si>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</si>
  <si>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</si>
  <si>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</si>
  <si>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</si>
  <si>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</si>
  <si>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</si>
  <si>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</si>
  <si>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</si>
  <si>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</si>
  <si>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</si>
  <si>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</si>
  <si>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</si>
  <si>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</si>
  <si>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</si>
  <si>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</si>
  <si>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</si>
  <si>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</si>
  <si>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</si>
  <si>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</si>
  <si>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</si>
  <si>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</si>
  <si>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</si>
  <si>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</si>
  <si>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</si>
  <si>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</si>
  <si>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</si>
  <si>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</si>
  <si>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</si>
  <si>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</si>
  <si>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</si>
  <si>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</si>
  <si>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</si>
  <si>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</si>
  <si>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</si>
  <si>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</si>
  <si>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</si>
  <si>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</si>
  <si>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</si>
  <si>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</si>
  <si>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</si>
  <si>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</si>
  <si>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</si>
  <si>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</si>
  <si>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</si>
  <si>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</si>
  <si>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</si>
  <si>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</si>
  <si>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</si>
  <si>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</si>
  <si>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</si>
  <si>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</si>
  <si>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</si>
  <si>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</si>
  <si>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</si>
  <si>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</si>
  <si>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</si>
  <si>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</si>
  <si>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</si>
  <si>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</si>
  <si>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</si>
  <si>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</si>
  <si>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</si>
  <si>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</si>
  <si>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</si>
  <si>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</si>
  <si>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</si>
  <si>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</si>
  <si>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</si>
  <si>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</si>
  <si>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</si>
  <si>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</si>
  <si>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</si>
  <si>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</si>
  <si>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</si>
  <si>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</si>
  <si>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</si>
  <si>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</si>
  <si>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</si>
  <si>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</si>
  <si>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</si>
  <si>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</si>
  <si>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</si>
  <si>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</si>
  <si>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</si>
  <si>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</si>
  <si>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</si>
  <si>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</si>
  <si>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</si>
  <si>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</si>
  <si>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</si>
  <si>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</si>
  <si>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</si>
  <si>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</si>
  <si>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</si>
  <si>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</si>
  <si>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</si>
  <si>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</si>
  <si>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</si>
  <si>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</si>
  <si>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</si>
  <si>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</si>
  <si>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</si>
  <si>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</si>
  <si>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</si>
  <si>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</si>
  <si>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</si>
  <si>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</si>
  <si>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</si>
  <si>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</si>
  <si>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</si>
  <si>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</si>
  <si>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</si>
  <si>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</si>
  <si>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</si>
  <si>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</si>
  <si>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</si>
  <si>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</si>
  <si>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</si>
  <si>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</si>
  <si>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</si>
  <si>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</si>
  <si>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</si>
  <si>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</si>
  <si>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</si>
  <si>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</si>
  <si>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</si>
  <si>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</si>
  <si>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</si>
  <si>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</si>
  <si>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</si>
  <si>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</si>
  <si>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</si>
  <si>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</si>
  <si>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</si>
  <si>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</si>
  <si>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</si>
  <si>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</si>
  <si>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</si>
  <si>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</si>
  <si>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</si>
  <si>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</si>
  <si>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</si>
  <si>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</si>
  <si>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</si>
  <si>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</si>
  <si>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</si>
  <si>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</si>
  <si>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</si>
  <si>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</si>
  <si>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</si>
  <si>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</si>
  <si>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</si>
  <si>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</si>
  <si>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</si>
  <si>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</si>
  <si>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</si>
  <si>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</si>
  <si>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</si>
  <si>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</si>
  <si>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</si>
  <si>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</si>
  <si>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</si>
  <si>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</si>
  <si>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</si>
  <si>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</si>
  <si>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</si>
  <si>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</si>
  <si>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</si>
  <si>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</si>
  <si>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</si>
  <si>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</si>
  <si>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</si>
  <si>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</si>
  <si>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</si>
  <si>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</si>
  <si>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</si>
  <si>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</si>
  <si>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</si>
  <si>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</si>
  <si>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</si>
  <si>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</si>
  <si>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</si>
  <si>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</si>
  <si>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</si>
  <si>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</si>
  <si>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</si>
  <si>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</si>
  <si>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</si>
  <si>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</si>
  <si>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</si>
  <si>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</si>
  <si>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</si>
  <si>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</si>
  <si>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</si>
  <si>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</si>
  <si>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</si>
  <si>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</si>
  <si>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</si>
  <si>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</si>
  <si>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</si>
  <si>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</si>
  <si>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</si>
  <si>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</si>
  <si>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</si>
  <si>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</si>
  <si>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</si>
  <si>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</si>
  <si>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</si>
  <si>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</si>
  <si>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</si>
  <si>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</si>
  <si>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</si>
  <si>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</si>
  <si>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</si>
  <si>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</si>
  <si>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</si>
  <si>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</si>
  <si>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</si>
  <si>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</si>
  <si>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</si>
  <si>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</si>
  <si>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</si>
  <si>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</si>
  <si>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</si>
  <si>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</si>
  <si>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</si>
  <si>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</si>
  <si>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</si>
  <si>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</si>
  <si>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</si>
  <si>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</si>
  <si>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</si>
  <si>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</si>
  <si>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</si>
  <si>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</si>
  <si>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</si>
  <si>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</si>
  <si>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</si>
  <si>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</si>
  <si>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</si>
  <si>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</si>
  <si>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</si>
  <si>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</si>
  <si>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</si>
  <si>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</si>
  <si>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</si>
  <si>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</si>
  <si>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</si>
  <si>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</si>
  <si>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</si>
  <si>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</si>
  <si>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</si>
  <si>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</si>
  <si>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</si>
  <si>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</si>
  <si>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</si>
  <si>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</si>
  <si>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</si>
  <si>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</si>
  <si>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</si>
  <si>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</si>
  <si>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</si>
  <si>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</si>
  <si>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</si>
  <si>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</si>
  <si>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</si>
  <si>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</si>
  <si>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</si>
  <si>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</si>
  <si>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</si>
  <si>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</si>
  <si>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</si>
  <si>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</si>
  <si>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</si>
  <si>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</si>
  <si>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</si>
  <si>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</si>
  <si>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</si>
  <si>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</si>
  <si>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</si>
  <si>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</si>
  <si>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</si>
  <si>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</si>
  <si>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</si>
  <si>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</si>
  <si>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</si>
  <si>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</si>
  <si>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</si>
  <si>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</si>
  <si>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</si>
  <si>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</si>
  <si>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</si>
  <si>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</si>
  <si>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</si>
  <si>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</si>
  <si>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</si>
  <si>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</si>
  <si>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</si>
  <si>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</si>
  <si>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</si>
  <si>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</si>
  <si>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</si>
  <si>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</si>
  <si>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</si>
  <si>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</si>
  <si>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</si>
  <si>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</si>
  <si>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</si>
  <si>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</si>
  <si>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</si>
  <si>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</si>
  <si>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</si>
  <si>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</si>
  <si>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</si>
  <si>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</si>
  <si>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</si>
  <si>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</si>
  <si>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</si>
  <si>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</si>
  <si>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</si>
  <si>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</si>
  <si>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</si>
  <si>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</si>
  <si>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</si>
  <si>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</si>
  <si>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</si>
  <si>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</si>
  <si>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</si>
  <si>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</si>
  <si>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</si>
  <si>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</si>
  <si>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</si>
  <si>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</si>
  <si>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</si>
  <si>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</si>
  <si>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</si>
  <si>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</si>
  <si>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</si>
  <si>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</si>
  <si>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</si>
  <si>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</si>
  <si>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</si>
  <si>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</si>
  <si>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</si>
  <si>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</si>
  <si>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</si>
  <si>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</si>
  <si>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</si>
  <si>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</si>
  <si>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</si>
  <si>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</si>
  <si>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</si>
  <si>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</si>
  <si>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</si>
  <si>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</si>
  <si>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</si>
  <si>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</si>
  <si>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</si>
  <si>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</si>
  <si>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</si>
  <si>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</si>
  <si>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</si>
  <si>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</si>
  <si>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</si>
  <si>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</si>
  <si>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</si>
  <si>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</si>
  <si>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</si>
  <si>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</si>
  <si>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</si>
  <si>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</si>
  <si>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</si>
  <si>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</si>
  <si>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</si>
  <si>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</si>
  <si>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</si>
  <si>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</si>
  <si>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</si>
  <si>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</si>
  <si>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</si>
  <si>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</si>
  <si>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</si>
  <si>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</si>
  <si>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</si>
  <si>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</si>
  <si>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</si>
  <si>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</si>
  <si>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</si>
  <si>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</si>
  <si>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</si>
  <si>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</si>
  <si>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</si>
  <si>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</si>
  <si>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</si>
  <si>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</si>
  <si>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</si>
  <si>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</si>
  <si>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</si>
  <si>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</si>
  <si>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</si>
  <si>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</si>
  <si>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</si>
  <si>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</si>
  <si>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</si>
  <si>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</si>
  <si>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</si>
  <si>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</si>
  <si>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</si>
  <si>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</si>
  <si>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</si>
  <si>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</si>
  <si>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</si>
  <si>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</si>
  <si>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</si>
  <si>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</si>
  <si>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</si>
  <si>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</si>
  <si>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</si>
  <si>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</si>
  <si>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</si>
  <si>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</si>
  <si>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</si>
  <si>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</si>
  <si>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</si>
  <si>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</si>
  <si>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</si>
  <si>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</si>
  <si>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</si>
  <si>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</si>
  <si>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</si>
  <si>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</si>
  <si>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</si>
  <si>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</si>
  <si>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</si>
  <si>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</si>
  <si>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</si>
  <si>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</si>
  <si>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</si>
  <si>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</si>
  <si>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</si>
  <si>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</si>
  <si>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</si>
  <si>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</si>
  <si>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</si>
  <si>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</si>
  <si>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</si>
  <si>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</si>
  <si>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</si>
  <si>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</si>
  <si>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</si>
  <si>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</si>
  <si>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</si>
  <si>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</si>
  <si>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</si>
  <si>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</si>
  <si>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</si>
  <si>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</si>
  <si>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</si>
  <si>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</si>
  <si>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</si>
  <si>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</si>
  <si>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</si>
  <si>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</si>
  <si>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</si>
  <si>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</si>
  <si>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</si>
  <si>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</si>
  <si>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</si>
  <si>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</si>
  <si>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</si>
  <si>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</si>
  <si>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</si>
  <si>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</si>
  <si>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</si>
  <si>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</si>
  <si>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</si>
  <si>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</si>
  <si>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</si>
  <si>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</si>
  <si>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</si>
  <si>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</si>
  <si>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</si>
  <si>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</si>
  <si>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</si>
  <si>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</si>
  <si>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</si>
  <si>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</si>
  <si>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</si>
  <si>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</si>
  <si>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</si>
  <si>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</si>
  <si>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</si>
  <si>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</si>
  <si>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</si>
  <si>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</si>
  <si>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</si>
  <si>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</si>
  <si>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</si>
  <si>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</si>
  <si>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</si>
  <si>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</si>
  <si>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</si>
  <si>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</si>
  <si>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</si>
  <si>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</si>
  <si>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</si>
  <si>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</si>
  <si>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</si>
  <si>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</si>
  <si>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</si>
  <si>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</si>
  <si>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</si>
  <si>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</si>
  <si>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</si>
  <si>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</si>
  <si>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</si>
  <si>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</si>
  <si>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</si>
  <si>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</si>
  <si>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</si>
  <si>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</si>
  <si>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</si>
  <si>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</si>
  <si>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</si>
  <si>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</si>
  <si>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</si>
  <si>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</si>
  <si>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</si>
  <si>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</si>
  <si>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</si>
  <si>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</si>
  <si>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</si>
  <si>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</si>
  <si>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</si>
  <si>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</si>
  <si>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</si>
  <si>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</si>
  <si>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</si>
  <si>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</si>
  <si>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</si>
  <si>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</si>
  <si>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</si>
  <si>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</si>
  <si>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</si>
  <si>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</si>
  <si>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</si>
  <si>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</si>
  <si>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</si>
  <si>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</si>
  <si>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</si>
  <si>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</si>
  <si>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</si>
  <si>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</si>
  <si>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</si>
  <si>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</si>
  <si>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</si>
  <si>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</si>
  <si>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</si>
  <si>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</si>
  <si>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</si>
  <si>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</si>
  <si>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</si>
  <si>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</si>
  <si>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</si>
  <si>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</si>
  <si>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</si>
  <si>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</si>
  <si>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</si>
  <si>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</si>
  <si>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</si>
  <si>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</si>
  <si>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</si>
  <si>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</si>
  <si>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</si>
  <si>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</si>
  <si>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</si>
  <si>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</si>
  <si>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</si>
  <si>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</si>
  <si>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</si>
  <si>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</si>
  <si>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</si>
  <si>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</si>
  <si>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</si>
  <si>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</si>
  <si>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</si>
  <si>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</si>
  <si>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</si>
  <si>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</si>
  <si>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</si>
  <si>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</si>
  <si>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</si>
  <si>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</si>
  <si>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</si>
  <si>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</si>
  <si>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</si>
  <si>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</si>
  <si>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</si>
  <si>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</si>
  <si>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</si>
  <si>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</si>
  <si>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</si>
  <si>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</si>
  <si>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</si>
  <si>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</si>
  <si>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</si>
  <si>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</si>
  <si>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</si>
  <si>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</si>
  <si>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</si>
  <si>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</si>
  <si>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</si>
  <si>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</si>
  <si>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</si>
  <si>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</si>
  <si>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</si>
  <si>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</si>
  <si>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</si>
  <si>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</si>
  <si>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</si>
  <si>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</si>
  <si>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</si>
  <si>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</si>
  <si>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</si>
  <si>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</si>
  <si>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</si>
  <si>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</si>
  <si>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</si>
  <si>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</si>
  <si>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</si>
  <si>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</si>
  <si>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</si>
  <si>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</si>
  <si>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</si>
  <si>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</si>
  <si>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</si>
  <si>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</si>
  <si>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</si>
  <si>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</si>
  <si>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</si>
  <si>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</si>
  <si>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</si>
  <si>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</si>
  <si>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</si>
  <si>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</si>
  <si>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</si>
  <si>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</si>
  <si>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</si>
  <si>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</si>
  <si>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</si>
  <si>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</si>
  <si>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</si>
  <si>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</si>
  <si>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</si>
  <si>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</si>
  <si>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</si>
  <si>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</si>
  <si>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</si>
  <si>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</si>
  <si>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</si>
  <si>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</si>
  <si>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</si>
  <si>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</si>
  <si>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</si>
  <si>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</si>
  <si>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</si>
  <si>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</si>
  <si>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</si>
  <si>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</si>
  <si>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</si>
  <si>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</si>
  <si>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</si>
  <si>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</si>
  <si>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</si>
  <si>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</si>
  <si>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</si>
  <si>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</si>
  <si>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</si>
  <si>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</si>
  <si>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</si>
  <si>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</si>
  <si>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</si>
  <si>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</si>
  <si>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</si>
  <si>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</si>
  <si>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</si>
  <si>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</si>
  <si>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</si>
  <si>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</si>
  <si>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</si>
  <si>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</si>
  <si>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</si>
  <si>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</si>
  <si>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</si>
  <si>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</si>
  <si>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</si>
  <si>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</si>
  <si>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</si>
  <si>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</si>
  <si>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</si>
  <si>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</si>
  <si>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</si>
  <si>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</si>
  <si>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</si>
  <si>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</si>
  <si>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</si>
  <si>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</si>
  <si>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</si>
  <si>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</si>
  <si>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</si>
  <si>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</si>
  <si>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</si>
  <si>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</si>
  <si>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</si>
  <si>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</si>
  <si>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</si>
  <si>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</si>
  <si>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</si>
  <si>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</si>
  <si>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</si>
  <si>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</si>
  <si>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</si>
  <si>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</si>
  <si>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</si>
  <si>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</si>
  <si>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</si>
  <si>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</si>
  <si>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</si>
  <si>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</si>
  <si>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</si>
  <si>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</si>
  <si>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</si>
  <si>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</si>
  <si>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</si>
  <si>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</si>
  <si>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</si>
  <si>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</si>
  <si>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</si>
  <si>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</si>
  <si>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</si>
  <si>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</si>
  <si>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</si>
  <si>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</si>
  <si>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</si>
  <si>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</si>
  <si>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</si>
  <si>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</si>
  <si>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</si>
  <si>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</si>
  <si>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</si>
  <si>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</si>
  <si>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</si>
  <si>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</si>
  <si>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</si>
  <si>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</si>
  <si>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</si>
  <si>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</si>
  <si>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</si>
  <si>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</si>
  <si>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</si>
  <si>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</si>
  <si>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</si>
  <si>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</si>
  <si>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</si>
  <si>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</si>
  <si>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</si>
  <si>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</si>
  <si>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</si>
  <si>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</si>
  <si>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</si>
  <si>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</si>
  <si>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</si>
  <si>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</si>
  <si>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</si>
  <si>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</si>
  <si>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</si>
  <si>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</si>
  <si>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</si>
  <si>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</si>
  <si>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</si>
  <si>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</si>
  <si>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</si>
  <si>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</si>
  <si>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</si>
  <si>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</si>
  <si>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</si>
  <si>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</si>
  <si>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</si>
  <si>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</si>
  <si>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</si>
  <si>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</si>
  <si>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</si>
  <si>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</si>
  <si>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</si>
  <si>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</si>
  <si>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</si>
  <si>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</si>
  <si>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</si>
  <si>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</si>
  <si>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</si>
  <si>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</si>
  <si>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</si>
  <si>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</si>
  <si>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</si>
  <si>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</si>
  <si>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</si>
  <si>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</si>
  <si>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</si>
  <si>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</si>
  <si>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</si>
  <si>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</si>
  <si>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</si>
  <si>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</si>
  <si>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</si>
  <si>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</si>
  <si>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</si>
  <si>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</si>
  <si>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</si>
  <si>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</si>
  <si>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</si>
  <si>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</si>
  <si>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</si>
  <si>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</si>
  <si>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</si>
  <si>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</si>
  <si>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</si>
  <si>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</si>
  <si>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</si>
  <si>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</si>
  <si>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</si>
  <si>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</si>
  <si>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</si>
  <si>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</si>
  <si>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</si>
  <si>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</si>
  <si>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</si>
  <si>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</si>
  <si>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</si>
  <si>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</si>
  <si>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</si>
  <si>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</si>
  <si>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</si>
  <si>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</si>
  <si>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</si>
  <si>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</si>
  <si>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</si>
  <si>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</si>
  <si>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</si>
  <si>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</si>
  <si>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</si>
  <si>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</si>
  <si>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</si>
  <si>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</si>
  <si>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</si>
  <si>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</si>
  <si>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</si>
  <si>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</si>
  <si>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</si>
  <si>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</si>
  <si>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</si>
  <si>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</si>
  <si>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</si>
  <si>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</si>
  <si>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</si>
  <si>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</si>
  <si>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</si>
  <si>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</si>
  <si>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</si>
  <si>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</si>
  <si>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</si>
  <si>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</si>
  <si>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</si>
  <si>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</si>
  <si>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</si>
  <si>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</si>
  <si>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</si>
  <si>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</si>
  <si>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</si>
  <si>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</si>
  <si>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</si>
  <si>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</si>
  <si>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</si>
  <si>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</si>
  <si>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</si>
  <si>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</si>
  <si>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</si>
  <si>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</si>
  <si>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</si>
  <si>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</si>
  <si>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</si>
  <si>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</si>
  <si>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</si>
  <si>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</si>
  <si>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</si>
  <si>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</si>
  <si>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</si>
  <si>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</si>
  <si>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</si>
  <si>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</si>
  <si>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</si>
  <si>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</si>
  <si>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</si>
  <si>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</si>
  <si>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</si>
  <si>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</si>
  <si>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</si>
  <si>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</si>
  <si>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</si>
  <si>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</si>
  <si>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</si>
  <si>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</si>
  <si>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</si>
  <si>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</si>
  <si>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</si>
  <si>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</si>
  <si>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</si>
  <si>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</si>
  <si>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</si>
  <si>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</si>
  <si>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</si>
  <si>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</si>
  <si>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</si>
  <si>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</si>
  <si>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</si>
  <si>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</si>
  <si>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</si>
  <si>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</si>
  <si>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</si>
  <si>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</si>
  <si>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</si>
  <si>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</si>
  <si>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</si>
  <si>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</si>
  <si>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</si>
  <si>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</si>
  <si>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</si>
  <si>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</si>
  <si>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</si>
  <si>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</si>
  <si>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</si>
  <si>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</si>
  <si>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</si>
  <si>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</si>
  <si>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</si>
  <si>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</si>
  <si>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</si>
  <si>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</si>
  <si>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</si>
  <si>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</si>
  <si>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</si>
  <si>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</si>
  <si>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</si>
  <si>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</si>
  <si>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</si>
  <si>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</si>
  <si>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</si>
  <si>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</si>
  <si>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</si>
  <si>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</si>
  <si>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</si>
  <si>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</si>
  <si>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</si>
  <si>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</si>
  <si>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</si>
  <si>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</si>
  <si>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</si>
  <si>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</si>
  <si>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</si>
  <si>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</si>
  <si>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</si>
  <si>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</si>
  <si>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</si>
  <si>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</si>
  <si>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</si>
  <si>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</si>
  <si>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</si>
  <si>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</si>
  <si>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</si>
  <si>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</si>
  <si>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</si>
  <si>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</si>
  <si>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</si>
  <si>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</si>
  <si>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</si>
  <si>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</si>
  <si>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</si>
  <si>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</si>
  <si>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</si>
  <si>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</si>
  <si>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</si>
  <si>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</si>
  <si>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</si>
  <si>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</si>
  <si>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</si>
  <si>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</si>
  <si>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</si>
  <si>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</si>
  <si>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</si>
  <si>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</si>
  <si>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</si>
  <si>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</si>
  <si>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</si>
  <si>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</si>
  <si>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</si>
  <si>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</si>
  <si>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</si>
  <si>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</si>
  <si>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</si>
  <si>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</si>
  <si>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</si>
  <si>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</si>
  <si>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</si>
  <si>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</si>
  <si>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</si>
  <si>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</si>
  <si>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</si>
  <si>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</si>
  <si>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</si>
  <si>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</si>
  <si>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</si>
  <si>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</si>
  <si>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</si>
  <si>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</si>
  <si>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</si>
  <si>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</si>
  <si>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</si>
  <si>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</si>
  <si>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</si>
  <si>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</si>
  <si>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</si>
  <si>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</si>
  <si>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</si>
  <si>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</si>
  <si>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</si>
  <si>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</si>
  <si>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</si>
  <si>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</si>
  <si>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</si>
  <si>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</si>
  <si>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</si>
  <si>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</si>
  <si>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</si>
  <si>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</si>
  <si>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</si>
  <si>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</si>
  <si>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</si>
  <si>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</si>
  <si>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</si>
  <si>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</si>
  <si>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</si>
  <si>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</si>
  <si>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</si>
  <si>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</si>
  <si>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</si>
  <si>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</si>
  <si>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</si>
  <si>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</si>
  <si>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</si>
  <si>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</si>
  <si>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</si>
  <si>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</si>
  <si>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</si>
  <si>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</si>
  <si>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</si>
  <si>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</si>
  <si>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</si>
  <si>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</si>
  <si>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</si>
  <si>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</si>
  <si>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</si>
  <si>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</si>
  <si>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</si>
  <si>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</si>
  <si>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</si>
  <si>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</si>
  <si>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</si>
  <si>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</si>
  <si>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</si>
  <si>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</si>
  <si>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</si>
  <si>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</si>
  <si>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</si>
  <si>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</si>
  <si>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</si>
  <si>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</si>
  <si>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</si>
  <si>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</si>
  <si>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</si>
  <si>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</si>
  <si>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</si>
  <si>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</si>
  <si>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</si>
  <si>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</si>
  <si>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</si>
  <si>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</si>
  <si>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</si>
  <si>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</si>
  <si>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</si>
  <si>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</si>
  <si>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</si>
  <si>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</si>
  <si>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</si>
  <si>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</si>
  <si>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</si>
  <si>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</si>
  <si>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</si>
  <si>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</si>
  <si>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</si>
  <si>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</si>
  <si>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</si>
  <si>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</si>
  <si>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</si>
  <si>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</si>
  <si>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</si>
  <si>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</si>
  <si>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</si>
  <si>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</si>
  <si>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</si>
  <si>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</si>
  <si>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</si>
  <si>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</si>
  <si>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</si>
  <si>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</si>
  <si>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</si>
  <si>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</si>
  <si>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</si>
  <si>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</si>
  <si>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</si>
  <si>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</si>
  <si>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</si>
  <si>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</si>
  <si>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</si>
  <si>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</si>
  <si>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</si>
  <si>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</si>
  <si>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</si>
  <si>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</si>
  <si>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</si>
  <si>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</si>
  <si>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</si>
  <si>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</si>
  <si>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</si>
  <si>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</si>
  <si>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</si>
  <si>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</si>
  <si>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</si>
  <si>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</si>
  <si>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</si>
  <si>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</si>
  <si>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</si>
  <si>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</si>
  <si>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</si>
  <si>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</si>
  <si>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</si>
  <si>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</si>
  <si>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</si>
  <si>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</si>
  <si>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</si>
  <si>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</si>
  <si>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</si>
  <si>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</si>
  <si>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</si>
  <si>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</si>
  <si>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</si>
  <si>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</si>
  <si>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</si>
  <si>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</si>
  <si>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</si>
  <si>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</si>
  <si>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</si>
  <si>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</si>
  <si>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</si>
  <si>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</si>
  <si>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</si>
  <si>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</si>
  <si>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</si>
  <si>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</si>
  <si>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</si>
  <si>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</si>
  <si>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</si>
  <si>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</si>
  <si>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</si>
  <si>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</si>
  <si>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</si>
  <si>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</si>
  <si>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</si>
  <si>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</si>
  <si>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</si>
  <si>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</si>
  <si>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</si>
  <si>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</si>
  <si>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</si>
  <si>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</si>
  <si>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</si>
  <si>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</si>
  <si>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</si>
  <si>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</si>
  <si>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</si>
  <si>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</si>
  <si>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</si>
  <si>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</si>
  <si>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</si>
  <si>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</si>
  <si>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</si>
  <si>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</si>
  <si>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</si>
  <si>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</si>
  <si>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</si>
  <si>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</si>
  <si>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</si>
  <si>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</si>
  <si>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</si>
  <si>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</si>
  <si>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</si>
  <si>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</si>
  <si>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</si>
  <si>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</si>
  <si>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</si>
  <si>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</si>
  <si>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</si>
  <si>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</si>
  <si>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</si>
  <si>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</si>
  <si>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</si>
  <si>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</si>
  <si>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</si>
  <si>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</si>
  <si>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</si>
  <si>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</si>
  <si>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</si>
  <si>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</si>
  <si>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</si>
  <si>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</si>
  <si>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</si>
  <si>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</si>
  <si>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</si>
  <si>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</si>
  <si>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</si>
  <si>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</si>
  <si>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</si>
  <si>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</si>
  <si>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</si>
  <si>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</si>
  <si>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</si>
  <si>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</si>
  <si>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</si>
  <si>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</si>
  <si>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</si>
  <si>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</si>
  <si>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</si>
  <si>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</si>
  <si>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</si>
  <si>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</si>
  <si>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</si>
  <si>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</si>
  <si>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</si>
  <si>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</si>
  <si>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</si>
  <si>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</si>
  <si>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</si>
  <si>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</si>
  <si>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</si>
  <si>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</si>
  <si>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</si>
  <si>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</si>
  <si>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</si>
  <si>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</si>
  <si>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</si>
  <si>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</si>
  <si>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</si>
  <si>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</si>
  <si>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</si>
  <si>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</si>
  <si>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</si>
  <si>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</si>
  <si>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</si>
  <si>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</si>
  <si>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</si>
  <si>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</si>
  <si>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</si>
  <si>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</si>
  <si>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</si>
  <si>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</si>
  <si>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</si>
  <si>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</si>
  <si>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</si>
  <si>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</si>
  <si>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</si>
  <si>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</si>
  <si>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</si>
  <si>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</si>
  <si>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</si>
  <si>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</si>
  <si>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</si>
  <si>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</si>
  <si>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</si>
  <si>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</si>
  <si>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</si>
  <si>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</si>
  <si>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</si>
  <si>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</si>
  <si>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</si>
  <si>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</si>
  <si>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</si>
  <si>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</si>
  <si>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</si>
  <si>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</si>
  <si>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</si>
  <si>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</si>
  <si>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</si>
  <si>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</si>
  <si>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</si>
  <si>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</si>
  <si>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</si>
  <si>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</si>
  <si>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</si>
  <si>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</si>
  <si>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</si>
  <si>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</si>
  <si>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</si>
  <si>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</si>
  <si>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</si>
  <si>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</si>
  <si>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</si>
  <si>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</si>
  <si>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</si>
  <si>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</si>
  <si>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</si>
  <si>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</si>
  <si>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</si>
  <si>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</si>
  <si>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</si>
  <si>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</si>
  <si>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</si>
  <si>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</si>
  <si>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</si>
  <si>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</si>
  <si>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</si>
  <si>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</si>
  <si>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</si>
  <si>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</si>
  <si>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</si>
  <si>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</si>
  <si>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</si>
  <si>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</si>
  <si>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</si>
  <si>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</si>
  <si>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</si>
  <si>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</si>
  <si>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</si>
  <si>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</si>
  <si>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</si>
  <si>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</si>
  <si>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</si>
  <si>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</si>
  <si>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</si>
  <si>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</si>
  <si>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</si>
  <si>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</si>
  <si>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</si>
  <si>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</si>
  <si>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</si>
  <si>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</si>
  <si>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</si>
  <si>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</si>
  <si>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</si>
  <si>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</si>
  <si>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</si>
  <si>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</si>
  <si>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</si>
  <si>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</si>
  <si>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</si>
  <si>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</si>
  <si>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</si>
  <si>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</si>
  <si>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</si>
  <si>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</si>
  <si>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</si>
  <si>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</si>
  <si>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</si>
  <si>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</si>
  <si>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</si>
  <si>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</si>
  <si>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</si>
  <si>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</si>
  <si>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</si>
  <si>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</si>
  <si>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</si>
  <si>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</si>
  <si>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</si>
  <si>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</si>
  <si>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</si>
  <si>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</si>
  <si>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</si>
  <si>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</si>
  <si>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</si>
  <si>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</si>
  <si>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</si>
  <si>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</si>
  <si>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</si>
  <si>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</si>
  <si>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</si>
  <si>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</si>
  <si>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</si>
  <si>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</si>
  <si>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</si>
  <si>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</si>
  <si>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</si>
  <si>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</si>
  <si>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</si>
  <si>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</si>
  <si>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</si>
  <si>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</si>
  <si>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</si>
  <si>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</si>
  <si>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</si>
  <si>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</si>
  <si>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</si>
  <si>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</si>
  <si>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</si>
  <si>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</si>
  <si>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</si>
  <si>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</si>
  <si>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</si>
  <si>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</si>
  <si>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</si>
  <si>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</si>
  <si>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</si>
  <si>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</si>
  <si>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</si>
  <si>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</si>
  <si>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</si>
  <si>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</si>
  <si>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</si>
  <si>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</si>
  <si>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</si>
  <si>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</si>
  <si>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</si>
  <si>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</si>
  <si>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</si>
  <si>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</si>
  <si>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</si>
  <si>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</si>
  <si>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</si>
  <si>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</si>
  <si>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</si>
  <si>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</si>
  <si>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</si>
  <si>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</si>
  <si>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</si>
  <si>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</si>
  <si>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</si>
  <si>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</si>
  <si>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</si>
  <si>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</si>
  <si>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</si>
  <si>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</si>
  <si>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</si>
  <si>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</si>
  <si>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</si>
  <si>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</si>
  <si>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</si>
  <si>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</si>
  <si>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</si>
  <si>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</si>
  <si>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</si>
  <si>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</si>
  <si>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</si>
  <si>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</si>
  <si>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</si>
  <si>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</si>
  <si>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</si>
  <si>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</si>
  <si>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</si>
  <si>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</si>
  <si>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</si>
  <si>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</si>
  <si>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</si>
  <si>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</si>
  <si>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</si>
  <si>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</si>
  <si>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</si>
  <si>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</si>
  <si>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</si>
  <si>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</si>
  <si>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</si>
  <si>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</si>
  <si>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</si>
  <si>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</si>
  <si>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</si>
  <si>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</si>
  <si>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</si>
  <si>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</si>
  <si>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</si>
  <si>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</si>
  <si>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</si>
  <si>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</si>
  <si>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</si>
  <si>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</si>
  <si>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</si>
  <si>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</si>
  <si>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</si>
  <si>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</si>
  <si>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</si>
  <si>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</si>
  <si>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</si>
  <si>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</si>
  <si>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</si>
  <si>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</si>
  <si>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</si>
  <si>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</si>
  <si>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</si>
  <si>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</si>
  <si>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</si>
  <si>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</si>
  <si>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</si>
  <si>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</si>
  <si>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</si>
  <si>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</si>
  <si>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</si>
  <si>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</si>
  <si>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</si>
  <si>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</si>
  <si>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</si>
  <si>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</si>
  <si>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</si>
  <si>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</si>
  <si>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</si>
  <si>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</si>
  <si>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</si>
  <si>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</si>
  <si>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</si>
  <si>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</si>
  <si>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</si>
  <si>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</si>
  <si>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</si>
  <si>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</si>
  <si>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</si>
  <si>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</si>
  <si>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</si>
  <si>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</si>
  <si>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</si>
  <si>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</si>
  <si>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</si>
  <si>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</si>
  <si>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</si>
  <si>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</si>
  <si>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</si>
  <si>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</si>
  <si>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</si>
  <si>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</si>
  <si>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</si>
  <si>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</si>
  <si>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</si>
  <si>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</si>
  <si>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</si>
  <si>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</si>
  <si>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</si>
  <si>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</si>
  <si>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</si>
  <si>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</si>
  <si>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</si>
  <si>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</si>
  <si>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</si>
  <si>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</si>
  <si>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</si>
  <si>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</si>
  <si>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</si>
  <si>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</si>
  <si>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</si>
  <si>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</si>
  <si>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</si>
  <si>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</si>
  <si>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</si>
  <si>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</si>
  <si>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</si>
  <si>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</si>
  <si>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</si>
  <si>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</si>
  <si>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</si>
  <si>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</si>
  <si>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</si>
  <si>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</si>
  <si>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</si>
  <si>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</si>
  <si>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</si>
  <si>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</si>
  <si>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</si>
  <si>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</si>
  <si>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</si>
  <si>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</si>
  <si>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</si>
  <si>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</si>
  <si>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</si>
  <si>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</si>
  <si>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</si>
  <si>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</si>
  <si>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</si>
  <si>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</si>
  <si>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</si>
  <si>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</si>
  <si>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</si>
  <si>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</si>
  <si>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</si>
  <si>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</si>
  <si>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</si>
  <si>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</si>
  <si>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</si>
  <si>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</si>
  <si>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</si>
  <si>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</si>
  <si>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</si>
  <si>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</si>
  <si>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</si>
  <si>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</si>
  <si>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</si>
  <si>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</si>
  <si>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</si>
  <si>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</si>
  <si>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</si>
  <si>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</si>
  <si>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</si>
  <si>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</si>
  <si>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</si>
  <si>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</si>
  <si>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</si>
  <si>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</si>
  <si>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</si>
  <si>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</si>
  <si>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</si>
  <si>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</si>
  <si>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</si>
  <si>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</si>
  <si>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</si>
  <si>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</si>
  <si>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</si>
  <si>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</si>
  <si>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</si>
  <si>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</si>
  <si>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</si>
  <si>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</si>
  <si>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</si>
  <si>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</si>
  <si>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</si>
  <si>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</si>
  <si>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</si>
  <si>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</si>
  <si>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</si>
  <si>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</si>
  <si>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</si>
  <si>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</si>
  <si>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</si>
  <si>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</si>
  <si>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</si>
  <si>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</si>
  <si>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</si>
  <si>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</si>
  <si>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</si>
  <si>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</si>
  <si>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</si>
  <si>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</si>
  <si>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</si>
  <si>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</si>
  <si>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</si>
  <si>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</si>
  <si>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</si>
  <si>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</si>
  <si>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</si>
  <si>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</si>
  <si>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</si>
  <si>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</si>
  <si>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</si>
  <si>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</si>
  <si>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</si>
  <si>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</si>
  <si>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</si>
  <si>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</si>
  <si>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</si>
  <si>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</si>
  <si>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</si>
  <si>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</si>
  <si>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</si>
  <si>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</si>
  <si>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</si>
  <si>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</si>
  <si>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</si>
  <si>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</si>
  <si>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</si>
  <si>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</si>
  <si>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</si>
  <si>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</si>
  <si>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</si>
  <si>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</si>
  <si>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</si>
  <si>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</si>
  <si>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</si>
  <si>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</si>
  <si>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</si>
  <si>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</si>
  <si>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</si>
  <si>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</si>
  <si>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</si>
  <si>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</si>
  <si>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</si>
  <si>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</si>
  <si>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</si>
  <si>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</si>
  <si>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</si>
  <si>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</si>
  <si>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</si>
  <si>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</si>
  <si>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</si>
  <si>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</si>
  <si>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</si>
  <si>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</si>
  <si>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</si>
  <si>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</si>
  <si>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</si>
  <si>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</si>
  <si>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</si>
  <si>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</si>
  <si>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</si>
  <si>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</si>
  <si>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</si>
  <si>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</si>
  <si>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</si>
  <si>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</si>
  <si>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</si>
  <si>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</si>
  <si>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</si>
  <si>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</si>
  <si>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</si>
  <si>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</si>
  <si>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</si>
  <si>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</si>
  <si>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</si>
  <si>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</si>
  <si>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</si>
  <si>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</si>
  <si>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</si>
  <si>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</si>
  <si>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</si>
  <si>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</si>
  <si>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</si>
  <si>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</si>
  <si>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</si>
  <si>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</si>
  <si>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</si>
  <si>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</si>
  <si>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</si>
  <si>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</si>
  <si>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</si>
  <si>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</si>
  <si>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</si>
  <si>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</si>
  <si>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</si>
  <si>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</si>
  <si>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</si>
  <si>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</si>
  <si>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</si>
  <si>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</si>
  <si>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</si>
  <si>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</si>
  <si>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</si>
  <si>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</si>
  <si>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</si>
  <si>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</si>
  <si>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</si>
  <si>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</si>
  <si>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</si>
  <si>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</si>
  <si>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</si>
  <si>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</si>
  <si>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</si>
  <si>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</si>
  <si>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</si>
  <si>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</si>
  <si>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</si>
  <si>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</si>
  <si>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</si>
  <si>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</si>
  <si>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</si>
  <si>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</si>
  <si>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</si>
  <si>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</si>
  <si>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</si>
  <si>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</si>
  <si>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</si>
  <si>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</si>
  <si>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</si>
  <si>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</si>
  <si>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</si>
  <si>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</si>
  <si>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</si>
  <si>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</si>
  <si>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</si>
  <si>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</si>
  <si>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</si>
  <si>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</si>
  <si>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</si>
  <si>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</si>
  <si>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</si>
  <si>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</si>
  <si>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</si>
  <si>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</si>
  <si>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</si>
  <si>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</si>
  <si>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</si>
  <si>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</si>
  <si>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</si>
  <si>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</si>
  <si>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</si>
  <si>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</si>
  <si>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</si>
  <si>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</si>
  <si>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</si>
  <si>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</si>
  <si>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</si>
  <si>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</si>
  <si>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</si>
  <si>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</si>
  <si>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</si>
  <si>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</si>
  <si>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</si>
  <si>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</si>
  <si>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</si>
  <si>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</si>
  <si>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</si>
  <si>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</si>
  <si>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</si>
  <si>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</si>
  <si>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</si>
  <si>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</si>
  <si>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</si>
  <si>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</si>
  <si>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</si>
  <si>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</si>
  <si>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</si>
  <si>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</si>
  <si>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</si>
  <si>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</si>
  <si>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</si>
  <si>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</si>
  <si>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</si>
  <si>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</si>
  <si>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</si>
  <si>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</si>
  <si>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</si>
  <si>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</si>
  <si>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</si>
  <si>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</si>
  <si>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</si>
  <si>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</si>
  <si>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</si>
  <si>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</si>
  <si>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</si>
  <si>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</si>
  <si>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</si>
  <si>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</si>
  <si>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</si>
  <si>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</si>
  <si>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</si>
  <si>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</si>
  <si>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</si>
  <si>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</si>
  <si>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</si>
  <si>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</si>
  <si>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</si>
  <si>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</si>
  <si>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</si>
  <si>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</si>
  <si>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</si>
  <si>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</si>
  <si>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</si>
  <si>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</si>
  <si>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</si>
  <si>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</si>
  <si>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</si>
  <si>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</si>
  <si>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</si>
  <si>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</si>
  <si>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</si>
  <si>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</si>
  <si>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</si>
  <si>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</si>
  <si>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</si>
  <si>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</si>
  <si>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</si>
  <si>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</si>
  <si>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</si>
  <si>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</si>
  <si>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</si>
  <si>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</si>
  <si>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</si>
  <si>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</si>
  <si>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</si>
  <si>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</si>
  <si>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</si>
  <si>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</si>
  <si>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</si>
  <si>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</si>
  <si>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</si>
  <si>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</si>
  <si>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</si>
  <si>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</si>
  <si>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</si>
  <si>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</si>
  <si>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</si>
  <si>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</si>
  <si>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</si>
  <si>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</si>
  <si>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</si>
  <si>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</si>
  <si>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</si>
  <si>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</si>
  <si>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</si>
  <si>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</si>
  <si>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</si>
  <si>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</si>
  <si>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</si>
  <si>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</si>
  <si>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</si>
  <si>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</si>
  <si>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</si>
  <si>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</si>
  <si>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</si>
  <si>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</si>
  <si>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</si>
  <si>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</si>
  <si>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</si>
  <si>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</si>
  <si>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</si>
  <si>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</si>
  <si>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</si>
  <si>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</si>
  <si>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</si>
  <si>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</si>
  <si>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</si>
  <si>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</si>
  <si>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</si>
  <si>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</si>
  <si>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</si>
  <si>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</si>
  <si>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</si>
  <si>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</si>
  <si>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</si>
  <si>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</si>
  <si>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</si>
  <si>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</si>
  <si>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</si>
  <si>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</si>
  <si>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</si>
  <si>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</si>
  <si>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</si>
  <si>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</si>
  <si>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</si>
  <si>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</si>
  <si>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</si>
  <si>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</si>
  <si>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</si>
  <si>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</si>
  <si>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</si>
  <si>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</si>
  <si>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</si>
  <si>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</si>
  <si>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</si>
  <si>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</si>
  <si>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</si>
  <si>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</si>
  <si>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</si>
  <si>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</si>
  <si>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</si>
  <si>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</si>
  <si>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</si>
  <si>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</si>
  <si>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</si>
  <si>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</si>
  <si>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</si>
  <si>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</si>
  <si>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</si>
  <si>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</si>
  <si>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</si>
  <si>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</si>
  <si>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</si>
  <si>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</si>
  <si>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</si>
  <si>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</si>
  <si>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</si>
  <si>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</si>
  <si>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</si>
  <si>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</si>
  <si>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</si>
  <si>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</si>
  <si>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</si>
  <si>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</si>
  <si>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</si>
  <si>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</si>
  <si>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</si>
  <si>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</si>
  <si>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</si>
  <si>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</si>
  <si>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</si>
  <si>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</si>
  <si>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</si>
  <si>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</si>
  <si>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</si>
  <si>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</si>
  <si>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</si>
  <si>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</si>
  <si>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</si>
  <si>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</si>
  <si>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</si>
  <si>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</si>
  <si>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</si>
  <si>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</si>
  <si>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</si>
  <si>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</si>
  <si>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</si>
  <si>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</si>
  <si>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</si>
  <si>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</si>
  <si>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</si>
  <si>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</si>
  <si>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</si>
  <si>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</si>
  <si>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</si>
  <si>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</si>
  <si>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</si>
  <si>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</si>
  <si>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</si>
  <si>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</si>
  <si>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</si>
  <si>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</si>
  <si>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</si>
  <si>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</si>
  <si>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</si>
  <si>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</si>
  <si>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</si>
  <si>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</si>
  <si>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</si>
  <si>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</si>
  <si>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</si>
  <si>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</si>
  <si>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</si>
  <si>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</si>
  <si>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</si>
  <si>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</si>
  <si>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</si>
  <si>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</si>
  <si>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</si>
  <si>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</si>
  <si>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</si>
  <si>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</si>
  <si>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</si>
  <si>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</si>
  <si>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</si>
  <si>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</si>
  <si>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</si>
  <si>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</si>
  <si>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</si>
  <si>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</si>
  <si>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</si>
  <si>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</si>
  <si>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</si>
  <si>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</si>
  <si>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</si>
  <si>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</si>
  <si>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</si>
  <si>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</si>
  <si>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</si>
  <si>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</si>
  <si>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</si>
  <si>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</si>
  <si>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</si>
  <si>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</si>
  <si>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</si>
  <si>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</si>
  <si>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</si>
  <si>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</si>
  <si>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</si>
  <si>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</si>
  <si>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</si>
  <si>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</si>
  <si>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</si>
  <si>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</si>
  <si>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</si>
  <si>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</si>
  <si>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</si>
  <si>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</si>
  <si>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</si>
  <si>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</si>
  <si>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</si>
  <si>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</si>
  <si>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</si>
  <si>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</si>
  <si>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</si>
  <si>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</si>
  <si>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</si>
  <si>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</si>
  <si>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</si>
  <si>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</si>
  <si>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</si>
  <si>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</si>
  <si>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</si>
  <si>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</si>
  <si>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</si>
  <si>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</si>
  <si>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</si>
  <si>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</si>
  <si>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</si>
  <si>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</si>
  <si>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</si>
  <si>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</si>
  <si>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</si>
  <si>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</si>
  <si>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</si>
  <si>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</si>
  <si>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</si>
  <si>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</si>
  <si>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</si>
  <si>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</si>
  <si>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</si>
  <si>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</si>
  <si>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</si>
  <si>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</si>
  <si>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</si>
  <si>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</si>
  <si>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</si>
  <si>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</si>
  <si>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</si>
  <si>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</si>
  <si>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</si>
  <si>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</si>
  <si>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</si>
  <si>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</si>
  <si>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</si>
  <si>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</si>
  <si>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</si>
  <si>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</si>
  <si>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</si>
  <si>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</si>
  <si>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</si>
  <si>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</si>
  <si>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</si>
  <si>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</si>
  <si>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</si>
  <si>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</si>
  <si>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</si>
  <si>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</si>
  <si>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</si>
  <si>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</si>
  <si>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</si>
  <si>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</si>
  <si>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</si>
  <si>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</si>
  <si>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</si>
  <si>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</si>
  <si>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</si>
  <si>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</si>
  <si>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</si>
  <si>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</si>
  <si>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</si>
  <si>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</si>
  <si>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</si>
  <si>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</si>
  <si>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</si>
  <si>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</si>
  <si>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</si>
  <si>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</si>
  <si>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</si>
  <si>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</si>
  <si>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</si>
  <si>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</si>
  <si>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</si>
  <si>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</si>
  <si>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</si>
  <si>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</si>
  <si>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</si>
  <si>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</si>
  <si>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</si>
  <si>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</si>
  <si>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</si>
  <si>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</si>
  <si>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</si>
  <si>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</si>
  <si>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</si>
  <si>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</si>
  <si>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</si>
  <si>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</si>
  <si>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</si>
  <si>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</si>
  <si>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</si>
  <si>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</si>
  <si>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</si>
  <si>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</si>
  <si>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</si>
  <si>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</si>
  <si>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</si>
  <si>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</si>
  <si>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</si>
  <si>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</si>
  <si>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</si>
  <si>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</si>
  <si>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</si>
  <si>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</si>
  <si>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</si>
  <si>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</si>
  <si>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</si>
  <si>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</si>
  <si>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</si>
  <si>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</si>
  <si>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</si>
  <si>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</si>
  <si>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</si>
  <si>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</si>
  <si>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</si>
  <si>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</si>
  <si>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</si>
  <si>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</si>
  <si>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</si>
  <si>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</si>
  <si>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</si>
  <si>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</si>
  <si>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</si>
  <si>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</si>
  <si>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</si>
  <si>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</si>
  <si>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</si>
  <si>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</si>
  <si>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</si>
  <si>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</si>
  <si>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</si>
  <si>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</si>
  <si>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</si>
  <si>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</si>
  <si>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</si>
  <si>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</si>
  <si>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</si>
  <si>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</si>
  <si>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</si>
  <si>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</si>
  <si>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</si>
  <si>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</si>
  <si>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</si>
  <si>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</si>
  <si>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</si>
  <si>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</si>
  <si>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</si>
  <si>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</si>
  <si>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</si>
  <si>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</si>
  <si>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</si>
  <si>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</si>
  <si>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</si>
  <si>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</si>
  <si>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</si>
  <si>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</si>
  <si>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</si>
  <si>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</si>
  <si>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</si>
  <si>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</si>
  <si>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</si>
  <si>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</si>
  <si>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</si>
  <si>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</si>
  <si>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</si>
  <si>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</si>
  <si>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</si>
  <si>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</si>
  <si>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</si>
  <si>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</si>
  <si>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</si>
  <si>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</si>
  <si>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</si>
  <si>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</si>
  <si>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</si>
  <si>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</si>
  <si>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</si>
  <si>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</si>
  <si>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</si>
  <si>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</si>
  <si>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</si>
  <si>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</si>
  <si>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</si>
  <si>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</si>
  <si>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</si>
  <si>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</si>
  <si>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</si>
  <si>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</si>
  <si>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</si>
  <si>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</si>
  <si>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</si>
  <si>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</si>
  <si>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</si>
  <si>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</si>
  <si>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</si>
  <si>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</si>
  <si>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</si>
  <si>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</si>
  <si>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</si>
  <si>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</si>
  <si>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</si>
  <si>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</si>
  <si>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</si>
  <si>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</si>
  <si>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</si>
  <si>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</si>
  <si>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</si>
  <si>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</si>
  <si>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</si>
  <si>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</si>
  <si>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</si>
  <si>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</si>
  <si>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</si>
  <si>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</si>
  <si>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</si>
  <si>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</si>
  <si>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</si>
  <si>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</si>
  <si>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</si>
  <si>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</si>
  <si>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</si>
  <si>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</si>
  <si>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</si>
  <si>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</si>
  <si>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</si>
  <si>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</si>
  <si>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</si>
  <si>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</si>
  <si>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</si>
  <si>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</si>
  <si>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</si>
  <si>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</si>
  <si>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</si>
  <si>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</si>
  <si>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</si>
  <si>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</si>
  <si>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</si>
  <si>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</si>
  <si>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</si>
  <si>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</si>
  <si>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</si>
  <si>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</si>
  <si>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</si>
  <si>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</si>
  <si>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</si>
  <si>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</si>
  <si>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</si>
  <si>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</si>
  <si>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</si>
  <si>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</si>
  <si>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</si>
  <si>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</si>
  <si>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</si>
  <si>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</si>
  <si>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</si>
  <si>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</si>
  <si>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</si>
  <si>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</si>
  <si>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</si>
  <si>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</si>
  <si>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</si>
  <si>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</si>
  <si>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</si>
  <si>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</si>
  <si>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</si>
  <si>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</si>
  <si>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</si>
  <si>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</si>
  <si>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</si>
  <si>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</si>
  <si>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</si>
  <si>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</si>
  <si>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</si>
  <si>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</si>
  <si>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</si>
  <si>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</si>
  <si>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</si>
  <si>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</si>
  <si>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</si>
  <si>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</si>
  <si>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</si>
  <si>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</si>
  <si>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</si>
  <si>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</si>
  <si>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</si>
  <si>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</si>
  <si>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</si>
  <si>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</si>
  <si>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</si>
  <si>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</si>
  <si>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</si>
  <si>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</si>
  <si>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</si>
  <si>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</si>
  <si>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</si>
  <si>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</si>
  <si>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</si>
  <si>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</si>
  <si>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</si>
  <si>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</si>
  <si>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</si>
  <si>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</si>
  <si>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</si>
  <si>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</si>
  <si>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</si>
  <si>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</si>
  <si>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</si>
  <si>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</si>
  <si>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</si>
  <si>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</si>
  <si>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</si>
  <si>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</si>
  <si>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</si>
  <si>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</si>
  <si>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</si>
  <si>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</si>
  <si>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</si>
  <si>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</si>
  <si>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</si>
  <si>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</si>
  <si>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</si>
  <si>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</si>
  <si>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</si>
  <si>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</si>
  <si>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</si>
  <si>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</si>
  <si>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</si>
  <si>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</si>
  <si>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</si>
  <si>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</si>
  <si>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</si>
  <si>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</si>
  <si>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</si>
  <si>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</si>
  <si>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</si>
  <si>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</si>
  <si>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</si>
  <si>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</si>
  <si>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</si>
  <si>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</si>
  <si>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</si>
  <si>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</si>
  <si>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</si>
  <si>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</si>
  <si>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</si>
  <si>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</si>
  <si>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</si>
  <si>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</si>
  <si>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</si>
  <si>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</si>
  <si>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</si>
  <si>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</si>
  <si>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</si>
  <si>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</si>
  <si>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</si>
  <si>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</si>
  <si>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</si>
  <si>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</si>
  <si>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</si>
  <si>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</si>
  <si>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</si>
  <si>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</si>
  <si>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</si>
  <si>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</si>
  <si>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</si>
  <si>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</si>
  <si>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</si>
  <si>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</si>
  <si>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</si>
  <si>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</si>
  <si>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</si>
  <si>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</si>
  <si>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</si>
  <si>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</si>
  <si>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</si>
  <si>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</si>
  <si>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</si>
  <si>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</si>
  <si>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</si>
  <si>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</si>
  <si>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</si>
  <si>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</si>
  <si>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</si>
  <si>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</si>
  <si>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</si>
  <si>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</si>
  <si>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</si>
  <si>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</si>
  <si>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</si>
  <si>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</si>
  <si>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</si>
  <si>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</si>
  <si>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</si>
  <si>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</si>
  <si>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</si>
  <si>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</si>
  <si>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</si>
  <si>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</si>
  <si>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</si>
  <si>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</si>
  <si>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</si>
  <si>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</si>
  <si>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</si>
  <si>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</si>
  <si>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</si>
  <si>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</si>
  <si>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</si>
  <si>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</si>
  <si>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</si>
  <si>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</si>
  <si>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</si>
  <si>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</si>
  <si>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</si>
  <si>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</si>
  <si>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</si>
  <si>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</si>
  <si>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</si>
  <si>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</si>
  <si>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</si>
  <si>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</si>
  <si>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</si>
  <si>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</si>
  <si>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</si>
  <si>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</si>
  <si>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</si>
  <si>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</si>
  <si>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</si>
  <si>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</si>
  <si>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</si>
  <si>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</si>
  <si>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</si>
  <si>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</si>
  <si>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</si>
  <si>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</si>
  <si>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</si>
  <si>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</si>
  <si>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</si>
  <si>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</si>
  <si>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</si>
  <si>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</si>
  <si>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</si>
  <si>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</si>
  <si>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</si>
  <si>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</si>
  <si>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</si>
  <si>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</si>
  <si>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</si>
  <si>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</si>
  <si>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</si>
  <si>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</si>
  <si>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</si>
  <si>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</si>
  <si>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</si>
  <si>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</si>
  <si>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</si>
  <si>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</si>
  <si>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</si>
  <si>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</si>
  <si>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</si>
  <si>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</si>
  <si>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</si>
  <si>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</si>
  <si>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</si>
  <si>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</si>
  <si>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</si>
  <si>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</si>
  <si>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</si>
  <si>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</si>
  <si>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</si>
  <si>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</si>
  <si>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</si>
  <si>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</si>
  <si>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</si>
  <si>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</si>
  <si>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</si>
  <si>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</si>
  <si>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</si>
  <si>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</si>
  <si>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</si>
  <si>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</si>
  <si>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</si>
  <si>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</si>
  <si>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</si>
  <si>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</si>
  <si>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</si>
  <si>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</si>
  <si>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</si>
  <si>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</si>
  <si>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</si>
  <si>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</si>
  <si>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</si>
  <si>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</si>
  <si>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</si>
  <si>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</si>
  <si>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</si>
  <si>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</si>
  <si>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</si>
  <si>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</si>
  <si>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</si>
  <si>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</si>
  <si>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</si>
  <si>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</si>
  <si>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</si>
  <si>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</si>
  <si>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</si>
  <si>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</si>
  <si>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</si>
  <si>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</si>
  <si>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</si>
  <si>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</si>
  <si>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</si>
  <si>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</si>
  <si>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</si>
  <si>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</si>
  <si>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</si>
  <si>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</si>
  <si>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</si>
  <si>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</si>
  <si>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</si>
  <si>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</si>
  <si>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</si>
  <si>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</si>
  <si>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</si>
  <si>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</si>
  <si>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</si>
  <si>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</si>
  <si>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</si>
  <si>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</si>
  <si>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</si>
  <si>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</si>
  <si>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</si>
  <si>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</si>
  <si>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</si>
  <si>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</si>
  <si>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</si>
  <si>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</si>
  <si>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</si>
  <si>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</si>
  <si>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</si>
  <si>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</si>
  <si>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</si>
  <si>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</si>
  <si>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</si>
  <si>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</si>
  <si>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</si>
  <si>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</si>
  <si>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</si>
  <si>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</si>
  <si>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</si>
  <si>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</si>
  <si>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</si>
  <si>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</si>
  <si>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</si>
  <si>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</si>
  <si>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</si>
  <si>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</si>
  <si>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</si>
  <si>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</si>
  <si>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</si>
  <si>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</si>
  <si>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</si>
  <si>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</si>
  <si>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</si>
  <si>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</si>
  <si>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</si>
  <si>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</si>
  <si>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</si>
  <si>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</si>
  <si>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</si>
  <si>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</si>
  <si>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</si>
  <si>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</si>
  <si>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</si>
  <si>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</si>
  <si>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</si>
  <si>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</si>
  <si>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</si>
  <si>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</si>
  <si>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</si>
  <si>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</si>
  <si>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</si>
  <si>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</si>
  <si>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</si>
  <si>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</si>
  <si>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</si>
  <si>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</si>
  <si>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</si>
  <si>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</si>
  <si>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</si>
  <si>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</si>
  <si>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</si>
  <si>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</si>
  <si>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</si>
  <si>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</si>
  <si>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</si>
  <si>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</si>
  <si>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</si>
  <si>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</si>
  <si>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</si>
  <si>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</si>
  <si>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</si>
  <si>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</si>
  <si>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</si>
  <si>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</si>
  <si>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</si>
  <si>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</si>
  <si>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</si>
  <si>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</si>
  <si>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</si>
  <si>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</si>
  <si>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</si>
  <si>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</si>
  <si>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</si>
  <si>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</si>
  <si>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</si>
  <si>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</si>
  <si>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</si>
  <si>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</si>
  <si>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</si>
  <si>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</si>
  <si>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</si>
  <si>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</si>
  <si>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</si>
  <si>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</si>
  <si>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</si>
  <si>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</si>
  <si>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</si>
  <si>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</si>
  <si>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</si>
  <si>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</si>
  <si>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</si>
  <si>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</si>
  <si>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</si>
  <si>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</si>
  <si>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</si>
  <si>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</si>
  <si>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</si>
  <si>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</si>
  <si>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</si>
  <si>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</si>
  <si>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</si>
  <si>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</si>
  <si>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</si>
  <si>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</si>
  <si>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</si>
  <si>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</si>
  <si>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</si>
  <si>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</si>
  <si>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</si>
  <si>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</si>
  <si>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</si>
  <si>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</si>
  <si>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</si>
  <si>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</si>
  <si>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</si>
  <si>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</si>
  <si>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</si>
  <si>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</si>
  <si>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</si>
  <si>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</si>
  <si>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</si>
  <si>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</si>
  <si>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</si>
  <si>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</si>
  <si>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</si>
  <si>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</si>
  <si>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</si>
  <si>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</si>
  <si>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</si>
  <si>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</si>
  <si>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</si>
  <si>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</si>
  <si>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</si>
  <si>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</si>
  <si>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</si>
  <si>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</si>
  <si>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</si>
  <si>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</si>
  <si>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</si>
  <si>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</si>
  <si>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</si>
  <si>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</si>
  <si>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</si>
  <si>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</si>
  <si>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</si>
  <si>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</si>
  <si>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</si>
  <si>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</si>
  <si>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</si>
  <si>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</si>
  <si>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</si>
  <si>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</si>
  <si>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</si>
  <si>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</si>
  <si>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</si>
  <si>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</si>
  <si>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</si>
  <si>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</si>
  <si>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</si>
  <si>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</si>
  <si>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</si>
  <si>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</si>
  <si>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</si>
  <si>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</si>
  <si>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</si>
  <si>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</si>
  <si>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</si>
  <si>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</si>
  <si>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</si>
  <si>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</si>
  <si>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</si>
  <si>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</si>
  <si>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</si>
  <si>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</si>
  <si>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</si>
  <si>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</si>
  <si>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</si>
  <si>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</si>
  <si>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</si>
  <si>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</si>
  <si>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</si>
  <si>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</si>
  <si>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</si>
  <si>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</si>
  <si>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</si>
  <si>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</si>
  <si>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</si>
  <si>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</si>
  <si>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</si>
  <si>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</si>
  <si>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</si>
  <si>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</si>
  <si>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</si>
  <si>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</si>
  <si>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</si>
  <si>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</si>
  <si>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</si>
  <si>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</si>
  <si>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</si>
  <si>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</si>
  <si>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</si>
  <si>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</si>
  <si>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</si>
  <si>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</si>
  <si>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</si>
  <si>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</si>
  <si>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</si>
  <si>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</si>
  <si>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</si>
  <si>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</si>
  <si>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</si>
  <si>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</si>
  <si>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</si>
  <si>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</si>
  <si>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</si>
  <si>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</si>
  <si>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</si>
  <si>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</si>
  <si>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</si>
  <si>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</si>
  <si>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</si>
  <si>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</si>
  <si>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</si>
  <si>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</si>
  <si>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</si>
  <si>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</si>
  <si>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</si>
  <si>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</si>
  <si>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</si>
  <si>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</si>
  <si>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</si>
  <si>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</si>
  <si>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</si>
  <si>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</si>
  <si>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</si>
  <si>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</si>
  <si>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</si>
  <si>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</si>
  <si>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</si>
  <si>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</si>
  <si>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</si>
  <si>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</si>
  <si>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</si>
  <si>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</si>
  <si>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</si>
  <si>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</si>
  <si>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</si>
  <si>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</si>
  <si>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</si>
  <si>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</si>
  <si>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</si>
  <si>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</si>
  <si>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</si>
  <si>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</si>
  <si>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</si>
  <si>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</si>
  <si>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</si>
  <si>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</si>
  <si>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</si>
  <si>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</si>
  <si>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</si>
  <si>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</si>
  <si>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</si>
  <si>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</si>
  <si>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</si>
  <si>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</si>
  <si>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</si>
  <si>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</si>
  <si>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</si>
  <si>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</si>
  <si>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</si>
  <si>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</si>
  <si>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</si>
  <si>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</si>
  <si>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</si>
  <si>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</si>
  <si>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</si>
  <si>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</si>
  <si>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</si>
  <si>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</si>
  <si>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</si>
  <si>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</si>
  <si>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</si>
  <si>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</si>
  <si>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</si>
  <si>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</si>
  <si>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</si>
  <si>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</si>
  <si>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</si>
  <si>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</si>
  <si>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</si>
  <si>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</si>
  <si>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</si>
  <si>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</si>
  <si>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</si>
  <si>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</si>
  <si>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</si>
  <si>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</si>
  <si>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</si>
  <si>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</si>
  <si>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</si>
  <si>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</si>
  <si>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</si>
  <si>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</si>
  <si>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</si>
  <si>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</si>
  <si>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</si>
  <si>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</si>
  <si>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</si>
  <si>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</si>
  <si>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</si>
  <si>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</si>
  <si>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</si>
  <si>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</si>
  <si>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</si>
  <si>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</si>
  <si>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</si>
  <si>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</si>
  <si>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</si>
  <si>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</si>
  <si>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</si>
  <si>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</si>
  <si>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</si>
  <si>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</si>
  <si>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</si>
  <si>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</si>
  <si>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</si>
  <si>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</si>
  <si>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</si>
  <si>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</si>
  <si>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</si>
  <si>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</si>
  <si>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</si>
  <si>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</si>
  <si>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</si>
  <si>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</si>
  <si>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</si>
  <si>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</si>
  <si>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</si>
  <si>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</si>
  <si>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</si>
  <si>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</si>
  <si>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</si>
  <si>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</si>
  <si>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</si>
  <si>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</si>
  <si>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</si>
  <si>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</si>
  <si>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</si>
  <si>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</si>
  <si>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</si>
  <si>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</si>
  <si>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</si>
  <si>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</si>
  <si>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</si>
  <si>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</si>
  <si>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</si>
  <si>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</si>
  <si>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</si>
  <si>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</si>
  <si>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</si>
  <si>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</si>
  <si>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</si>
  <si>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</si>
  <si>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</si>
  <si>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</si>
  <si>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</si>
  <si>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</si>
  <si>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</si>
  <si>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</si>
  <si>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</si>
  <si>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</si>
  <si>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</si>
  <si>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</si>
  <si>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</si>
  <si>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</si>
  <si>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</si>
  <si>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</si>
  <si>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</si>
  <si>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</si>
  <si>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</si>
  <si>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</si>
  <si>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</si>
  <si>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</si>
  <si>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</si>
  <si>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</si>
  <si>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</si>
  <si>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</si>
  <si>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</si>
  <si>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</si>
  <si>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</si>
  <si>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</si>
  <si>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</si>
  <si>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</si>
  <si>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</si>
  <si>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</si>
  <si>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</si>
  <si>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</si>
  <si>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</si>
  <si>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</si>
  <si>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</si>
  <si>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</si>
  <si>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</si>
  <si>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</si>
  <si>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</si>
  <si>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</si>
  <si>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</si>
  <si>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</si>
  <si>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</si>
  <si>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</si>
  <si>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</si>
  <si>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</si>
  <si>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</si>
  <si>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</si>
  <si>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</si>
  <si>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</si>
  <si>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</si>
  <si>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</si>
  <si>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</si>
  <si>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</si>
  <si>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</si>
  <si>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</si>
  <si>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</si>
  <si>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</si>
  <si>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</si>
  <si>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</si>
  <si>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</si>
  <si>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</si>
  <si>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</si>
  <si>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</si>
  <si>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</si>
  <si>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</si>
  <si>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</si>
  <si>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</si>
  <si>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</si>
  <si>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</si>
  <si>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</si>
  <si>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</si>
  <si>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</si>
  <si>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</si>
  <si>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</si>
  <si>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</si>
  <si>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</si>
  <si>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</si>
  <si>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</si>
  <si>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</si>
  <si>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</si>
  <si>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</si>
  <si>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</si>
  <si>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</si>
  <si>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</si>
  <si>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</si>
  <si>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</si>
  <si>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</si>
  <si>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</si>
  <si>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</si>
  <si>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</si>
  <si>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</si>
  <si>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</si>
  <si>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</si>
  <si>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</si>
  <si>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</si>
  <si>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</si>
  <si>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</si>
  <si>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</si>
  <si>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</si>
  <si>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</si>
  <si>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</si>
  <si>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</si>
  <si>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</si>
  <si>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</si>
  <si>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</si>
  <si>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</si>
  <si>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</si>
  <si>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</si>
  <si>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</si>
  <si>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</si>
  <si>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</si>
  <si>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</si>
  <si>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</si>
  <si>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</si>
  <si>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</si>
  <si>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</si>
  <si>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</si>
  <si>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</si>
  <si>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</si>
  <si>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</si>
  <si>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</si>
  <si>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</si>
  <si>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</si>
  <si>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</si>
  <si>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</si>
  <si>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</si>
  <si>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</si>
  <si>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</si>
  <si>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</si>
  <si>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</si>
  <si>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</si>
  <si>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</si>
  <si>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</si>
  <si>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</si>
  <si>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</si>
  <si>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</si>
  <si>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</si>
  <si>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</si>
  <si>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</si>
  <si>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</si>
  <si>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</si>
  <si>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</si>
  <si>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</si>
  <si>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</si>
  <si>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</si>
  <si>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</si>
  <si>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</si>
  <si>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</si>
  <si>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</si>
  <si>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</si>
  <si>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</si>
  <si>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</si>
  <si>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</si>
  <si>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</si>
  <si>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</si>
  <si>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</si>
  <si>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</si>
  <si>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</si>
  <si>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</si>
  <si>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</si>
  <si>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</si>
  <si>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</si>
  <si>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</si>
  <si>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</si>
  <si>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</si>
  <si>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</si>
  <si>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</si>
  <si>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</si>
  <si>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</si>
  <si>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</si>
  <si>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</si>
  <si>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</si>
  <si>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</si>
  <si>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</si>
  <si>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</si>
  <si>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</si>
  <si>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</si>
  <si>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</si>
  <si>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</si>
  <si>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</si>
  <si>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</si>
  <si>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</si>
  <si>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</si>
  <si>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</si>
  <si>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</si>
  <si>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</si>
  <si>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</si>
  <si>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</si>
  <si>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</si>
  <si>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</si>
  <si>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</si>
  <si>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</si>
  <si>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</si>
  <si>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</si>
  <si>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</si>
  <si>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</si>
  <si>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</si>
  <si>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</si>
  <si>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</si>
  <si>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</si>
  <si>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</si>
  <si>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</si>
  <si>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</si>
  <si>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</si>
  <si>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</si>
  <si>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</si>
  <si>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</si>
  <si>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</si>
  <si>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</si>
  <si>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</si>
  <si>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</si>
  <si>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</si>
  <si>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</si>
  <si>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</si>
  <si>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</si>
  <si>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</si>
  <si>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</si>
  <si>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</si>
  <si>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</si>
  <si>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</si>
  <si>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</si>
  <si>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</si>
  <si>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</si>
  <si>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</si>
  <si>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</si>
  <si>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</si>
  <si>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</si>
  <si>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</si>
  <si>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</si>
  <si>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</si>
  <si>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</si>
  <si>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</si>
  <si>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</si>
  <si>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</si>
  <si>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</si>
  <si>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</si>
  <si>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</si>
  <si>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</si>
  <si>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</si>
  <si>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</si>
  <si>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</si>
  <si>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</si>
  <si>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</si>
  <si>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</si>
  <si>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</si>
  <si>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</si>
  <si>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</si>
  <si>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</si>
  <si>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</si>
  <si>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</si>
  <si>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</si>
  <si>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</si>
  <si>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</si>
  <si>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</si>
  <si>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</si>
  <si>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</si>
  <si>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</si>
  <si>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</si>
  <si>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</si>
  <si>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</si>
  <si>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</si>
  <si>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</si>
  <si>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</si>
  <si>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</si>
  <si>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</si>
  <si>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</si>
  <si>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</si>
  <si>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</si>
  <si>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</si>
  <si>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</si>
  <si>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</si>
  <si>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</si>
  <si>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</si>
  <si>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</si>
  <si>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</si>
  <si>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</si>
  <si>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</si>
  <si>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</si>
  <si>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</si>
  <si>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</si>
  <si>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</si>
  <si>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</si>
  <si>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</si>
  <si>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</si>
  <si>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</si>
  <si>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</si>
  <si>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</si>
  <si>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</si>
  <si>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</si>
  <si>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</si>
  <si>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</si>
  <si>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</si>
  <si>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</si>
  <si>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</si>
  <si>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</si>
  <si>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</si>
  <si>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</si>
  <si>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</si>
  <si>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</si>
  <si>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</si>
  <si>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</si>
  <si>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</si>
  <si>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</si>
  <si>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</si>
  <si>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</si>
  <si>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</si>
  <si>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</si>
  <si>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</si>
  <si>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</si>
  <si>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</si>
  <si>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</si>
  <si>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</si>
  <si>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</si>
  <si>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</si>
  <si>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</si>
  <si>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</si>
  <si>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</si>
  <si>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</si>
  <si>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</si>
  <si>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</si>
  <si>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</si>
  <si>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</si>
  <si>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</si>
  <si>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</si>
  <si>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</si>
  <si>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</si>
  <si>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</si>
  <si>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</si>
  <si>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</si>
  <si>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</si>
  <si>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</si>
  <si>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</si>
  <si>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</si>
  <si>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</si>
  <si>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</si>
  <si>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</si>
  <si>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</si>
  <si>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</si>
  <si>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</si>
  <si>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</si>
  <si>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</si>
  <si>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</si>
  <si>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</si>
  <si>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</si>
  <si>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</si>
  <si>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</si>
  <si>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</si>
  <si>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</si>
  <si>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</si>
  <si>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</si>
  <si>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</si>
  <si>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</si>
  <si>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</si>
  <si>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</si>
  <si>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</si>
  <si>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</si>
  <si>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</si>
  <si>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</si>
  <si>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</si>
  <si>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</si>
  <si>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</si>
  <si>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</si>
  <si>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</si>
  <si>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</si>
  <si>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</si>
  <si>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</si>
  <si>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</si>
  <si>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</si>
  <si>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</si>
  <si>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</si>
  <si>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</si>
  <si>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</si>
  <si>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</si>
  <si>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</si>
  <si>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</si>
  <si>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</si>
  <si>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</si>
  <si>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</si>
  <si>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</si>
  <si>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</si>
  <si>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</si>
  <si>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</si>
  <si>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</si>
  <si>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</si>
  <si>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</si>
  <si>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</si>
  <si>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</si>
  <si>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</si>
  <si>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</si>
  <si>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</si>
  <si>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</si>
  <si>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</si>
  <si>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</si>
  <si>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</si>
  <si>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</si>
  <si>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</si>
  <si>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</si>
  <si>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</si>
  <si>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</si>
  <si>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</si>
  <si>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</si>
  <si>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</si>
  <si>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</si>
  <si>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</si>
  <si>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</si>
  <si>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</si>
  <si>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</si>
  <si>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</si>
  <si>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</si>
  <si>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</si>
  <si>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</si>
  <si>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</si>
  <si>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</si>
  <si>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</si>
  <si>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</si>
  <si>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</si>
  <si>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</si>
  <si>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</si>
  <si>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</si>
  <si>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</si>
  <si>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</si>
  <si>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</si>
  <si>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</si>
  <si>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</si>
  <si>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</si>
  <si>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</si>
  <si>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</si>
  <si>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</si>
  <si>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</si>
  <si>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</si>
  <si>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</si>
  <si>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</si>
  <si>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</si>
  <si>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</si>
  <si>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</si>
  <si>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</si>
  <si>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</si>
  <si>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</si>
  <si>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</si>
  <si>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</si>
  <si>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</si>
  <si>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</si>
  <si>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</si>
  <si>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</si>
  <si>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</si>
  <si>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</si>
  <si>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</si>
  <si>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</si>
  <si>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</si>
  <si>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</si>
  <si>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</si>
  <si>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</si>
  <si>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</si>
  <si>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</si>
  <si>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</si>
  <si>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</si>
  <si>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</si>
  <si>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</si>
  <si>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</si>
  <si>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</si>
  <si>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</si>
  <si>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</si>
  <si>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</si>
  <si>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</si>
  <si>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</si>
  <si>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</si>
  <si>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</si>
  <si>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</si>
  <si>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</si>
  <si>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</si>
  <si>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</si>
  <si>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</si>
  <si>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</si>
  <si>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</si>
  <si>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</si>
  <si>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</si>
  <si>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</si>
  <si>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</si>
  <si>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</si>
  <si>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</si>
  <si>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</si>
  <si>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</si>
  <si>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</si>
  <si>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</si>
  <si>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</si>
  <si>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</si>
  <si>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</si>
  <si>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</si>
  <si>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</si>
  <si>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</si>
  <si>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</si>
  <si>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</si>
  <si>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</si>
  <si>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</si>
  <si>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</si>
  <si>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</si>
  <si>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</si>
  <si>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</si>
  <si>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</si>
  <si>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</si>
  <si>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</si>
  <si>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</si>
  <si>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</si>
  <si>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</si>
  <si>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</si>
  <si>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</si>
  <si>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</si>
  <si>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</si>
  <si>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</si>
  <si>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</si>
  <si>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</si>
  <si>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</si>
  <si>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</si>
  <si>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</si>
  <si>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</si>
  <si>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</si>
  <si>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</si>
  <si>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</si>
  <si>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</si>
  <si>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</si>
  <si>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</si>
  <si>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</si>
  <si>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</si>
  <si>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</si>
  <si>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</si>
  <si>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</si>
  <si>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</si>
  <si>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</si>
  <si>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</si>
  <si>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</si>
  <si>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</si>
  <si>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</si>
  <si>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</si>
  <si>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</si>
  <si>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</si>
  <si>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</si>
  <si>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</si>
  <si>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</si>
  <si>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</si>
  <si>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</si>
  <si>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</si>
  <si>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</si>
  <si>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</si>
  <si>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</si>
  <si>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</si>
  <si>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</si>
  <si>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</si>
  <si>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</si>
  <si>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</si>
  <si>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</si>
  <si>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</si>
  <si>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</si>
  <si>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</si>
  <si>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</si>
  <si>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</si>
  <si>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</si>
  <si>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</si>
  <si>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</si>
  <si>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</si>
  <si>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</si>
  <si>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</si>
  <si>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</si>
  <si>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</si>
  <si>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</si>
  <si>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</si>
  <si>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</si>
  <si>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</si>
  <si>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</si>
  <si>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</si>
  <si>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</si>
  <si>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</si>
  <si>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</si>
  <si>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</si>
  <si>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</si>
  <si>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</si>
  <si>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</si>
  <si>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</si>
  <si>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</si>
  <si>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</si>
  <si>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</si>
  <si>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</si>
  <si>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</si>
  <si>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</si>
  <si>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</si>
  <si>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</si>
  <si>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</si>
  <si>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</si>
  <si>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</si>
  <si>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</si>
  <si>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</si>
  <si>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</si>
  <si>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</si>
  <si>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</si>
  <si>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</si>
  <si>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</si>
  <si>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</si>
  <si>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</si>
  <si>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</si>
  <si>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</si>
  <si>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</si>
  <si>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</si>
  <si>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</si>
  <si>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</si>
  <si>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</si>
  <si>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</si>
  <si>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</si>
  <si>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</si>
  <si>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</si>
  <si>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</si>
  <si>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</si>
  <si>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</si>
  <si>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</si>
  <si>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</si>
  <si>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</si>
  <si>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</si>
  <si>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</si>
  <si>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</si>
  <si>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</si>
  <si>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</si>
  <si>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</si>
  <si>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</si>
  <si>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</si>
  <si>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</si>
  <si>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</si>
  <si>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</si>
  <si>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</si>
  <si>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</si>
  <si>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</si>
  <si>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</si>
  <si>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</si>
  <si>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</si>
  <si>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</si>
  <si>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</si>
  <si>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</si>
  <si>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</si>
  <si>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</si>
  <si>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</si>
  <si>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</si>
  <si>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</si>
  <si>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</si>
  <si>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</si>
  <si>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</si>
  <si>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</si>
  <si>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</si>
  <si>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</si>
  <si>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</si>
  <si>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</si>
  <si>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</si>
  <si>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</si>
  <si>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</si>
  <si>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</si>
  <si>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</si>
  <si>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</si>
  <si>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</si>
  <si>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</si>
  <si>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</si>
  <si>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</si>
  <si>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</si>
  <si>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</si>
  <si>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</si>
  <si>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</si>
  <si>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</si>
  <si>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</si>
  <si>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</si>
  <si>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</si>
  <si>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</si>
  <si>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</si>
  <si>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</si>
  <si>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</si>
  <si>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</si>
  <si>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</si>
  <si>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</si>
  <si>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</si>
  <si>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</si>
  <si>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</si>
  <si>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</si>
  <si>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</si>
  <si>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</si>
  <si>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</si>
  <si>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</si>
  <si>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</si>
  <si>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</si>
  <si>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</si>
  <si>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</si>
  <si>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</si>
  <si>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</si>
  <si>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</si>
  <si>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</si>
  <si>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</si>
  <si>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</si>
  <si>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</si>
  <si>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</si>
  <si>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</si>
  <si>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</si>
  <si>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</si>
  <si>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</si>
  <si>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</si>
  <si>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</si>
  <si>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</si>
  <si>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</si>
  <si>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</si>
  <si>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</si>
  <si>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</si>
  <si>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</si>
  <si>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</si>
  <si>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</si>
  <si>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</si>
  <si>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</si>
  <si>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</si>
  <si>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</si>
  <si>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</si>
  <si>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</si>
  <si>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</si>
  <si>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</si>
  <si>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</si>
  <si>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</si>
  <si>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</si>
  <si>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</si>
  <si>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</si>
  <si>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</si>
  <si>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</si>
  <si>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</si>
  <si>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</si>
  <si>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</si>
  <si>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</si>
  <si>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</si>
  <si>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</si>
  <si>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</si>
  <si>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</si>
  <si>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</si>
  <si>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</si>
  <si>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</si>
  <si>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</si>
  <si>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</si>
  <si>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</si>
  <si>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</si>
  <si>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</si>
  <si>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</si>
  <si>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</si>
  <si>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</si>
  <si>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</si>
  <si>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</si>
  <si>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</si>
  <si>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</si>
  <si>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</si>
  <si>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</si>
  <si>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</si>
  <si>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</si>
  <si>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</si>
  <si>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</si>
  <si>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</si>
  <si>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</si>
  <si>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</si>
  <si>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</si>
  <si>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</si>
  <si>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</si>
  <si>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</si>
  <si>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</si>
  <si>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</si>
  <si>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</si>
  <si>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</si>
  <si>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</si>
  <si>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</si>
  <si>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</si>
  <si>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</si>
  <si>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</si>
  <si>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</si>
  <si>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</si>
  <si>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</si>
  <si>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</si>
  <si>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</si>
  <si>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</si>
  <si>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</si>
  <si>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</si>
  <si>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</si>
  <si>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</si>
  <si>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</si>
  <si>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</si>
  <si>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</si>
  <si>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</si>
  <si>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</si>
  <si>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</si>
  <si>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</si>
  <si>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</si>
  <si>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</si>
  <si>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</si>
  <si>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</si>
  <si>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</si>
  <si>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</si>
  <si>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</si>
  <si>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</si>
  <si>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</si>
  <si>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</si>
  <si>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</si>
  <si>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</si>
  <si>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</si>
  <si>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</si>
  <si>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</si>
  <si>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</si>
  <si>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</si>
  <si>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</si>
  <si>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</si>
  <si>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</si>
  <si>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</si>
  <si>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</si>
  <si>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</si>
  <si>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</si>
  <si>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</si>
  <si>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</si>
  <si>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</si>
  <si>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</si>
  <si>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</si>
  <si>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</si>
  <si>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</si>
  <si>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</si>
  <si>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</si>
  <si>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</si>
  <si>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</si>
  <si>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</si>
  <si>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</si>
  <si>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</si>
  <si>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</si>
  <si>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</si>
  <si>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</si>
  <si>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</si>
  <si>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</si>
  <si>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</si>
  <si>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</si>
  <si>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</si>
  <si>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</si>
  <si>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</si>
  <si>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</si>
  <si>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</si>
  <si>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</si>
  <si>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</si>
  <si>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</si>
  <si>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</si>
  <si>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</si>
  <si>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</si>
  <si>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</si>
  <si>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</si>
  <si>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</si>
  <si>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</si>
  <si>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</si>
  <si>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</si>
  <si>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</si>
  <si>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</si>
  <si>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</si>
  <si>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</si>
  <si>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</si>
  <si>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</si>
  <si>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</si>
  <si>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</si>
  <si>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</si>
  <si>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</si>
  <si>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</si>
  <si>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</si>
  <si>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</si>
  <si>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</si>
  <si>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</si>
  <si>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</si>
  <si>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</si>
  <si>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</si>
  <si>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</si>
  <si>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</si>
  <si>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</si>
  <si>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</si>
  <si>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</si>
  <si>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</si>
  <si>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</si>
  <si>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</si>
  <si>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</si>
  <si>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</si>
  <si>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</si>
  <si>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</si>
  <si>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</si>
  <si>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</si>
  <si>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</si>
  <si>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</si>
  <si>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</si>
  <si>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</si>
  <si>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</si>
  <si>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</si>
  <si>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</si>
  <si>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</si>
  <si>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</si>
  <si>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</si>
  <si>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</si>
  <si>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</si>
  <si>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</si>
  <si>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</si>
  <si>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</si>
  <si>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</si>
  <si>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</si>
  <si>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</si>
  <si>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</si>
  <si>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</si>
  <si>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</si>
  <si>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</si>
  <si>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</si>
  <si>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</si>
  <si>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</si>
  <si>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</si>
  <si>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</si>
  <si>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</si>
  <si>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</si>
  <si>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</si>
  <si>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</si>
  <si>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</si>
  <si>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</si>
  <si>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</si>
  <si>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</si>
  <si>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</si>
  <si>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</si>
  <si>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</si>
  <si>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</si>
  <si>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</si>
  <si>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</si>
  <si>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</si>
  <si>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</si>
  <si>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</si>
  <si>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</si>
  <si>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</si>
  <si>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</si>
  <si>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</si>
  <si>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</si>
  <si>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</si>
  <si>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</si>
  <si>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</si>
  <si>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</si>
  <si>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</si>
  <si>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</si>
  <si>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</si>
  <si>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</si>
  <si>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</si>
  <si>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</si>
  <si>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</si>
  <si>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</si>
  <si>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</si>
  <si>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</si>
  <si>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</si>
  <si>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</si>
  <si>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</si>
  <si>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</si>
  <si>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</si>
  <si>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</si>
  <si>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</si>
  <si>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</si>
  <si>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</si>
  <si>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</si>
  <si>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</si>
  <si>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</si>
  <si>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</si>
  <si>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</si>
  <si>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</si>
  <si>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</si>
  <si>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</si>
  <si>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</si>
  <si>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</si>
  <si>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</si>
  <si>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</si>
  <si>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</si>
  <si>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</si>
  <si>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</si>
  <si>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</si>
  <si>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</si>
  <si>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</si>
  <si>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</si>
  <si>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</si>
  <si>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</si>
  <si>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</si>
  <si>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</si>
  <si>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</si>
  <si>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</si>
  <si>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</si>
  <si>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</si>
  <si>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</si>
  <si>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</si>
  <si>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</si>
  <si>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</si>
  <si>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</si>
  <si>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</si>
  <si>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</si>
  <si>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</si>
  <si>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</si>
  <si>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</si>
  <si>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</si>
  <si>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</si>
  <si>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</si>
  <si>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</si>
  <si>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</si>
  <si>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</si>
  <si>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</si>
  <si>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</si>
  <si>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</si>
  <si>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</si>
  <si>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</si>
  <si>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</si>
  <si>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</si>
  <si>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</si>
  <si>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</si>
  <si>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</si>
  <si>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</si>
  <si>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</si>
  <si>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</si>
  <si>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</si>
  <si>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</si>
  <si>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</si>
  <si>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</si>
  <si>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</si>
  <si>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</si>
  <si>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</si>
  <si>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</si>
  <si>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</si>
  <si>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</si>
  <si>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</si>
  <si>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</si>
  <si>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</si>
  <si>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</si>
  <si>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</si>
  <si>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</si>
  <si>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</si>
  <si>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</si>
  <si>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</si>
  <si>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</si>
  <si>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</si>
  <si>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</si>
  <si>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</si>
  <si>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</si>
  <si>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</si>
  <si>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</si>
  <si>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</si>
  <si>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</si>
  <si>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</si>
  <si>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</si>
  <si>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</si>
  <si>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</si>
  <si>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</si>
  <si>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</si>
  <si>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</si>
  <si>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</si>
  <si>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</si>
  <si>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</si>
  <si>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</si>
  <si>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</si>
  <si>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</si>
  <si>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</si>
  <si>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</si>
  <si>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</si>
  <si>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</si>
  <si>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</si>
  <si>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</si>
  <si>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</si>
  <si>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</si>
  <si>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</si>
  <si>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</si>
  <si>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</si>
  <si>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</si>
  <si>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</si>
  <si>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</si>
  <si>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</si>
  <si>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</si>
  <si>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</si>
  <si>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</si>
  <si>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</si>
  <si>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</si>
  <si>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</si>
  <si>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</si>
  <si>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</si>
  <si>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</si>
  <si>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</si>
  <si>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</si>
  <si>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</si>
  <si>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</si>
  <si>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</si>
  <si>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</si>
  <si>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</si>
  <si>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</si>
  <si>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</si>
  <si>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</si>
  <si>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</si>
  <si>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</si>
  <si>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</si>
  <si>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</si>
  <si>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</si>
  <si>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</si>
  <si>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</si>
  <si>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</si>
  <si>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</si>
  <si>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</si>
  <si>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</si>
  <si>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</si>
  <si>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</si>
  <si>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</si>
  <si>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</si>
  <si>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</si>
  <si>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</si>
  <si>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</si>
  <si>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</si>
  <si>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</si>
  <si>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</si>
  <si>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</si>
  <si>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</si>
  <si>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</si>
  <si>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</si>
  <si>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</si>
  <si>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</si>
  <si>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</si>
  <si>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</si>
  <si>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</si>
  <si>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</si>
  <si>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</si>
  <si>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</si>
  <si>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</si>
  <si>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</si>
  <si>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</si>
  <si>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</si>
  <si>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</si>
  <si>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</si>
  <si>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</si>
  <si>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</si>
  <si>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</si>
  <si>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</si>
  <si>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</si>
  <si>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</si>
  <si>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</si>
  <si>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</si>
  <si>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</si>
  <si>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</si>
  <si>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</si>
  <si>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</si>
  <si>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</si>
  <si>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</si>
  <si>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</si>
  <si>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</si>
  <si>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</si>
  <si>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</si>
  <si>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</si>
  <si>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</si>
  <si>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</si>
  <si>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</si>
  <si>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</si>
  <si>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</si>
  <si>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</si>
  <si>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</si>
  <si>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</si>
  <si>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</si>
  <si>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</si>
  <si>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</si>
  <si>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</si>
  <si>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</si>
  <si>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</si>
  <si>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</si>
  <si>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</si>
  <si>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</si>
  <si>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</si>
  <si>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</si>
  <si>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</si>
  <si>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</si>
  <si>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</si>
  <si>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</si>
  <si>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</si>
  <si>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</si>
  <si>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</si>
  <si>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</si>
  <si>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</si>
  <si>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</si>
  <si>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</si>
  <si>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</si>
  <si>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</si>
  <si>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</si>
  <si>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</si>
  <si>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</si>
  <si>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</si>
  <si>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</si>
  <si>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</si>
  <si>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</si>
  <si>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</si>
  <si>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</si>
  <si>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</si>
  <si>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</si>
  <si>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</si>
  <si>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</si>
  <si>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</si>
  <si>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</si>
  <si>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</si>
  <si>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</si>
  <si>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</si>
  <si>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</si>
  <si>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</si>
  <si>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</si>
  <si>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</si>
  <si>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</si>
  <si>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</si>
  <si>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</si>
  <si>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</si>
  <si>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</si>
  <si>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</si>
  <si>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</si>
  <si>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</si>
  <si>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</si>
  <si>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</si>
  <si>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</si>
  <si>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</si>
  <si>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</si>
  <si>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</si>
  <si>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</si>
  <si>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</si>
  <si>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</si>
  <si>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</si>
  <si>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</si>
  <si>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</si>
  <si>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</si>
  <si>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</si>
  <si>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</si>
  <si>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</si>
  <si>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</si>
  <si>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</si>
  <si>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</si>
  <si>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</si>
  <si>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</si>
  <si>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</si>
  <si>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</si>
  <si>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</si>
  <si>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</si>
  <si>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</si>
  <si>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</si>
  <si>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</si>
  <si>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</si>
  <si>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</si>
  <si>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</si>
  <si>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</si>
  <si>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</si>
  <si>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</si>
  <si>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</si>
  <si>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</si>
  <si>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</si>
  <si>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</si>
  <si>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</si>
  <si>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</si>
  <si>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</si>
  <si>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</si>
  <si>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</si>
  <si>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</si>
  <si>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</si>
  <si>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</si>
  <si>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</si>
  <si>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</si>
  <si>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</si>
  <si>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</si>
  <si>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</si>
  <si>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</si>
  <si>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</si>
  <si>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</si>
  <si>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</si>
  <si>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</si>
  <si>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</si>
  <si>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</si>
  <si>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</si>
  <si>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</si>
  <si>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</si>
  <si>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</si>
  <si>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</si>
  <si>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</si>
  <si>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</si>
  <si>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</si>
  <si>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</si>
  <si>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</si>
  <si>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</si>
  <si>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</si>
  <si>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</si>
  <si>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</si>
  <si>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</si>
  <si>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</si>
  <si>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</si>
  <si>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</si>
  <si>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</si>
  <si>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</si>
  <si>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</si>
  <si>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</si>
  <si>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</si>
  <si>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</si>
  <si>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</si>
  <si>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</si>
  <si>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</si>
  <si>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</si>
  <si>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</si>
  <si>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</si>
  <si>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</si>
  <si>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</si>
  <si>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</si>
  <si>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</si>
  <si>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</si>
  <si>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</si>
  <si>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</si>
  <si>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</si>
  <si>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</si>
  <si>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</si>
  <si>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</si>
  <si>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</si>
  <si>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</si>
  <si>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</si>
  <si>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</si>
  <si>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</si>
  <si>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</si>
  <si>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</si>
  <si>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</si>
  <si>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</si>
  <si>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</si>
  <si>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</si>
  <si>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</si>
  <si>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</si>
  <si>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</si>
  <si>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</si>
  <si>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</si>
  <si>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</si>
  <si>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</si>
  <si>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</si>
  <si>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</si>
  <si>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</si>
  <si>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</si>
  <si>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</si>
  <si>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</si>
  <si>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</si>
  <si>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</si>
  <si>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</si>
  <si>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</si>
  <si>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</si>
  <si>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</si>
  <si>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</si>
  <si>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</si>
  <si>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</si>
  <si>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</si>
  <si>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</si>
  <si>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</si>
  <si>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</si>
  <si>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</si>
  <si>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</si>
  <si>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</si>
  <si>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</si>
  <si>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</si>
  <si>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</si>
  <si>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</si>
  <si>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</si>
  <si>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</si>
  <si>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</si>
  <si>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</si>
  <si>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</si>
  <si>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</si>
  <si>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</si>
  <si>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</si>
  <si>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</si>
  <si>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</si>
  <si>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</si>
  <si>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</si>
  <si>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</si>
  <si>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</si>
  <si>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</si>
  <si>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</si>
  <si>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</si>
  <si>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</si>
  <si>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</si>
  <si>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</si>
  <si>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</si>
  <si>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</si>
  <si>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</si>
  <si>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</si>
  <si>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</si>
  <si>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</si>
  <si>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</si>
  <si>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</si>
  <si>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</si>
  <si>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</si>
  <si>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</si>
  <si>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</si>
  <si>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</si>
  <si>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</si>
  <si>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</si>
  <si>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</si>
  <si>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</si>
  <si>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</si>
  <si>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</si>
  <si>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</si>
  <si>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</si>
  <si>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</si>
  <si>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</si>
  <si>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</si>
  <si>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</si>
  <si>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</si>
  <si>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</si>
  <si>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</si>
  <si>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</si>
  <si>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</si>
  <si>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</si>
  <si>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</si>
  <si>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</si>
  <si>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</si>
  <si>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</si>
  <si>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</si>
  <si>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</si>
  <si>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</si>
  <si>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</si>
  <si>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</si>
  <si>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</si>
  <si>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</si>
  <si>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</si>
  <si>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</si>
  <si>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</si>
  <si>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</si>
  <si>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</si>
  <si>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</si>
  <si>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</si>
  <si>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</si>
  <si>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</si>
  <si>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</si>
  <si>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</si>
  <si>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</si>
  <si>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</si>
  <si>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</si>
  <si>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</si>
  <si>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</si>
  <si>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</si>
  <si>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</si>
  <si>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</si>
  <si>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</si>
  <si>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</si>
  <si>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</si>
  <si>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</si>
  <si>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</si>
  <si>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</si>
  <si>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</si>
  <si>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</si>
  <si>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</si>
  <si>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</si>
  <si>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</si>
  <si>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</si>
  <si>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</si>
  <si>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</si>
  <si>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</si>
  <si>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</si>
  <si>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</si>
  <si>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</si>
  <si>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</si>
  <si>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</si>
  <si>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</si>
  <si>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</si>
  <si>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</si>
  <si>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</si>
  <si>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</si>
  <si>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</si>
  <si>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</si>
  <si>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</si>
  <si>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</si>
  <si>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</si>
  <si>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</si>
  <si>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</si>
  <si>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</si>
  <si>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</si>
  <si>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</si>
  <si>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</si>
  <si>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</si>
  <si>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</si>
  <si>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</si>
  <si>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</si>
  <si>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</si>
  <si>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</si>
  <si>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</si>
  <si>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</si>
  <si>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</si>
  <si>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</si>
  <si>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</si>
  <si>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</si>
  <si>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</si>
  <si>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</si>
  <si>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</si>
  <si>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</si>
  <si>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</si>
  <si>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</si>
  <si>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</si>
  <si>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</si>
  <si>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</si>
  <si>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</si>
  <si>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</si>
  <si>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</si>
  <si>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</si>
  <si>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</si>
  <si>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</si>
  <si>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</si>
  <si>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</si>
  <si>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</si>
  <si>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</si>
  <si>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</si>
  <si>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</si>
  <si>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</si>
  <si>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</si>
  <si>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</si>
  <si>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</si>
  <si>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</si>
  <si>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</si>
  <si>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</si>
  <si>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</si>
  <si>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</si>
  <si>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</si>
  <si>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</si>
  <si>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</si>
  <si>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</si>
  <si>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</si>
  <si>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</si>
  <si>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</si>
  <si>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</si>
  <si>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</si>
  <si>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</si>
  <si>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</si>
  <si>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</si>
  <si>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</si>
  <si>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</si>
  <si>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</si>
  <si>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</si>
  <si>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</si>
  <si>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</si>
  <si>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</si>
  <si>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</si>
  <si>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</si>
  <si>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</si>
  <si>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</si>
  <si>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</si>
  <si>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</si>
  <si>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</si>
  <si>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</si>
  <si>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</si>
  <si>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</si>
  <si>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</si>
  <si>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</si>
  <si>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</si>
  <si>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</si>
  <si>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</si>
  <si>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</si>
  <si>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</si>
  <si>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</si>
  <si>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</si>
  <si>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</si>
  <si>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</si>
  <si>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</si>
  <si>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</si>
  <si>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</si>
  <si>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</si>
  <si>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</si>
  <si>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</si>
  <si>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</si>
  <si>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</si>
  <si>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</si>
  <si>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</si>
  <si>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</si>
  <si>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</si>
  <si>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</si>
  <si>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</si>
  <si>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</si>
  <si>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</si>
  <si>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</si>
  <si>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</si>
  <si>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</si>
  <si>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</si>
  <si>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</si>
  <si>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</si>
  <si>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</si>
  <si>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</si>
  <si>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</si>
  <si>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</si>
  <si>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</si>
  <si>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</si>
  <si>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</si>
  <si>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</si>
  <si>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</si>
  <si>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</si>
  <si>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</si>
  <si>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</si>
  <si>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</si>
  <si>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</si>
  <si>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</si>
  <si>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</si>
  <si>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</si>
  <si>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</si>
  <si>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</si>
  <si>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</si>
  <si>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</si>
  <si>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</si>
  <si>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</si>
  <si>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</si>
  <si>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</si>
  <si>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</si>
  <si>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</si>
  <si>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</si>
  <si>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</si>
  <si>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</si>
  <si>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</si>
  <si>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</si>
  <si>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</si>
  <si>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</si>
  <si>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</si>
  <si>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</si>
  <si>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</si>
  <si>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</si>
  <si>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</si>
  <si>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</si>
  <si>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</si>
  <si>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</si>
  <si>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</si>
  <si>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</si>
  <si>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</si>
  <si>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</si>
  <si>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</si>
  <si>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</si>
  <si>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</si>
  <si>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</si>
  <si>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</si>
  <si>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</si>
  <si>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</si>
  <si>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</si>
  <si>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</si>
  <si>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</si>
  <si>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</si>
  <si>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</si>
  <si>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</si>
  <si>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</si>
  <si>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</si>
  <si>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</si>
  <si>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</si>
  <si>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</si>
  <si>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</si>
  <si>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</si>
  <si>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</si>
  <si>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</si>
  <si>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</si>
  <si>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</si>
  <si>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</si>
  <si>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</si>
  <si>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</si>
  <si>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</si>
  <si>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</si>
  <si>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</si>
  <si>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</si>
  <si>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</si>
  <si>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</si>
  <si>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</si>
  <si>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</si>
  <si>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</si>
  <si>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</si>
  <si>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</si>
  <si>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</si>
  <si>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</si>
  <si>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</si>
  <si>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</si>
  <si>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</si>
  <si>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</si>
  <si>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</si>
  <si>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</si>
  <si>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</si>
  <si>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</si>
  <si>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</si>
  <si>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</si>
  <si>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</si>
  <si>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</si>
  <si>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</si>
  <si>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</si>
  <si>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</si>
  <si>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</si>
  <si>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</si>
  <si>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</si>
  <si>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</si>
  <si>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</si>
  <si>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</si>
  <si>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</si>
  <si>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</si>
  <si>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</si>
  <si>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</si>
  <si>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</si>
  <si>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</si>
  <si>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</si>
  <si>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</si>
  <si>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</si>
  <si>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</si>
  <si>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</si>
  <si>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</si>
  <si>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</si>
  <si>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</si>
  <si>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</si>
  <si>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</si>
  <si>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</si>
  <si>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</si>
  <si>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</si>
  <si>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</si>
  <si>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</si>
  <si>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</si>
  <si>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</si>
  <si>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</si>
  <si>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</si>
  <si>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</si>
  <si>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</si>
  <si>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</si>
  <si>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</si>
  <si>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</si>
  <si>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</si>
  <si>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</si>
  <si>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</si>
  <si>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</si>
  <si>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</si>
  <si>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</si>
  <si>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</si>
  <si>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</si>
  <si>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</si>
  <si>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</si>
  <si>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</si>
  <si>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</si>
  <si>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</si>
  <si>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</si>
  <si>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</si>
  <si>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</si>
  <si>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</si>
  <si>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</si>
  <si>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</si>
  <si>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</si>
  <si>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</si>
  <si>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</si>
  <si>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</si>
  <si>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</si>
  <si>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</si>
  <si>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</si>
  <si>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</si>
  <si>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</si>
  <si>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</si>
  <si>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</si>
  <si>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</si>
  <si>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</si>
  <si>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</si>
  <si>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</si>
  <si>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</si>
  <si>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</si>
  <si>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</si>
  <si>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</si>
  <si>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</si>
  <si>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</si>
  <si>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</si>
  <si>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</si>
  <si>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</si>
  <si>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</si>
  <si>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</si>
  <si>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</si>
  <si>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</si>
  <si>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</si>
  <si>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</si>
  <si>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</si>
  <si>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</si>
  <si>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</si>
  <si>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</si>
  <si>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</si>
  <si>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</si>
  <si>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</si>
  <si>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</si>
  <si>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</si>
  <si>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</si>
  <si>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</si>
  <si>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</si>
  <si>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</si>
  <si>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</si>
  <si>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</si>
  <si>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</si>
  <si>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</si>
  <si>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</si>
  <si>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</si>
  <si>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</si>
  <si>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</si>
  <si>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</si>
  <si>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</si>
  <si>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</si>
  <si>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</si>
  <si>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</si>
  <si>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</si>
  <si>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</si>
  <si>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</si>
  <si>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</si>
  <si>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</si>
  <si>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</si>
  <si>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</si>
  <si>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</si>
  <si>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</si>
  <si>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</si>
  <si>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</si>
  <si>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</si>
  <si>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</si>
  <si>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</si>
  <si>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</si>
  <si>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</si>
  <si>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</si>
  <si>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</si>
  <si>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</si>
  <si>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</si>
  <si>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</si>
  <si>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</si>
  <si>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</si>
  <si>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</si>
  <si>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</si>
  <si>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</si>
  <si>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</si>
  <si>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</si>
  <si>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</si>
  <si>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</si>
  <si>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</si>
  <si>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</si>
  <si>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</si>
  <si>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</si>
  <si>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</si>
  <si>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</si>
  <si>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</si>
  <si>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</si>
  <si>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</si>
  <si>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</si>
  <si>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</si>
  <si>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</si>
  <si>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</si>
  <si>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</si>
  <si>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</si>
  <si>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</si>
  <si>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</si>
  <si>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</si>
  <si>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</si>
  <si>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</si>
  <si>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</si>
  <si>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</si>
  <si>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</si>
  <si>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</si>
  <si>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</si>
  <si>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</si>
  <si>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</si>
  <si>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</si>
  <si>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</si>
  <si>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</si>
  <si>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</si>
  <si>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</si>
  <si>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</si>
  <si>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</si>
  <si>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</si>
  <si>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</si>
  <si>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</si>
  <si>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</si>
  <si>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</si>
  <si>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</si>
  <si>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</si>
  <si>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</si>
  <si>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</si>
  <si>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</si>
  <si>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</si>
  <si>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</si>
  <si>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</si>
  <si>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</si>
  <si>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</si>
  <si>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</si>
  <si>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</si>
  <si>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</si>
  <si>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</si>
  <si>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</si>
  <si>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</si>
  <si>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</si>
  <si>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</si>
  <si>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</si>
  <si>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</si>
  <si>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</si>
  <si>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</si>
  <si>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</si>
  <si>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</si>
  <si>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</si>
  <si>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</si>
  <si>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</si>
  <si>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</si>
  <si>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</si>
  <si>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</si>
  <si>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</si>
  <si>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</si>
  <si>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</si>
  <si>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</si>
  <si>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</si>
  <si>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</si>
  <si>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</si>
  <si>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</si>
  <si>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</si>
  <si>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</si>
  <si>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</si>
  <si>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</si>
  <si>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</si>
  <si>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</si>
  <si>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</si>
  <si>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</si>
  <si>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</si>
  <si>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</si>
  <si>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</si>
  <si>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</si>
  <si>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</si>
  <si>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</si>
  <si>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</si>
  <si>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</si>
  <si>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</si>
  <si>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</si>
  <si>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</si>
  <si>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</si>
  <si>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</si>
  <si>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</si>
  <si>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</si>
  <si>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</si>
  <si>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</si>
  <si>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</si>
  <si>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</si>
  <si>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</si>
  <si>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</si>
  <si>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</si>
  <si>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</si>
  <si>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</si>
  <si>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</si>
  <si>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</si>
  <si>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</si>
  <si>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</si>
  <si>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</si>
  <si>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</si>
  <si>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</si>
  <si>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</si>
  <si>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</si>
  <si>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</si>
  <si>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</si>
  <si>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</si>
  <si>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</si>
  <si>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</si>
  <si>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</si>
  <si>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</si>
  <si>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</si>
  <si>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</si>
  <si>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</si>
  <si>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</si>
  <si>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</si>
  <si>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</si>
  <si>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</si>
  <si>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</si>
  <si>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</si>
  <si>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</si>
  <si>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</si>
  <si>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</si>
  <si>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</si>
  <si>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</si>
  <si>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</si>
  <si>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</si>
  <si>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</si>
  <si>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</si>
  <si>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</si>
  <si>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</si>
  <si>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</si>
  <si>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</si>
  <si>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</si>
  <si>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</si>
  <si>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</si>
  <si>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</si>
  <si>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</si>
  <si>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</si>
  <si>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</si>
  <si>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</si>
  <si>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</si>
  <si>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</si>
  <si>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</si>
  <si>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</si>
  <si>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</si>
  <si>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</si>
  <si>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</si>
  <si>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</si>
  <si>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</si>
  <si>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</si>
  <si>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</si>
  <si>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</si>
  <si>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</si>
  <si>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</si>
  <si>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</si>
  <si>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</si>
  <si>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</si>
  <si>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</si>
  <si>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</si>
  <si>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</si>
  <si>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</si>
  <si>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</si>
  <si>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</si>
  <si>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</si>
  <si>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</si>
  <si>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</si>
  <si>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</si>
  <si>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</si>
  <si>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</si>
  <si>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</si>
  <si>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</si>
  <si>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</si>
  <si>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</si>
  <si>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</si>
  <si>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</si>
  <si>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</si>
  <si>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</si>
  <si>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</si>
  <si>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</si>
  <si>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</si>
  <si>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</si>
  <si>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</si>
  <si>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</si>
  <si>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</si>
  <si>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</si>
  <si>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</si>
  <si>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</si>
  <si>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</si>
  <si>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</si>
  <si>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</si>
  <si>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</si>
  <si>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</si>
  <si>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</si>
  <si>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</si>
  <si>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</si>
  <si>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</si>
  <si>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</si>
  <si>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</si>
  <si>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</si>
  <si>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</si>
  <si>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</si>
  <si>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</si>
  <si>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</si>
  <si>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</si>
  <si>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</si>
  <si>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</si>
  <si>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</si>
  <si>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</si>
  <si>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</si>
  <si>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</si>
  <si>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</si>
  <si>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</si>
  <si>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</si>
  <si>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</si>
  <si>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</si>
  <si>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</si>
  <si>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</si>
  <si>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</si>
  <si>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</si>
  <si>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</si>
  <si>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</si>
  <si>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</si>
  <si>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</si>
  <si>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</si>
  <si>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</si>
  <si>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</si>
  <si>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</si>
  <si>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</si>
  <si>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</si>
  <si>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</si>
  <si>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</si>
  <si>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</si>
  <si>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</si>
  <si>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</si>
  <si>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</si>
  <si>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</si>
  <si>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</si>
  <si>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</si>
  <si>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</si>
  <si>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</si>
  <si>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</si>
  <si>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</si>
  <si>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</si>
  <si>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</si>
  <si>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</si>
  <si>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</si>
  <si>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</si>
  <si>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</si>
  <si>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</si>
  <si>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</si>
  <si>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</si>
  <si>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</si>
  <si>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</si>
  <si>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</si>
  <si>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</si>
  <si>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</si>
  <si>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</si>
  <si>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</si>
  <si>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</si>
  <si>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</si>
  <si>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</si>
  <si>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</si>
  <si>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</si>
  <si>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</si>
  <si>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</si>
  <si>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</si>
  <si>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</si>
  <si>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</si>
  <si>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</si>
  <si>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</si>
  <si>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</si>
  <si>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</si>
  <si>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</si>
  <si>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</si>
  <si>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</si>
  <si>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</si>
  <si>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</si>
  <si>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</si>
  <si>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</si>
  <si>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</si>
  <si>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</si>
  <si>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</si>
  <si>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</si>
  <si>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</si>
  <si>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</si>
  <si>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</si>
  <si>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</si>
  <si>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</si>
  <si>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</si>
  <si>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</si>
  <si>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</si>
  <si>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</si>
  <si>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</si>
  <si>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</si>
  <si>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</si>
  <si>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</si>
  <si>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</si>
  <si>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</si>
  <si>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</si>
  <si>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</si>
  <si>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</si>
  <si>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</si>
  <si>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</si>
  <si>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</si>
  <si>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</si>
  <si>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</si>
  <si>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</si>
  <si>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</si>
  <si>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</si>
  <si>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</si>
  <si>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</si>
  <si>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</si>
  <si>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</si>
  <si>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</si>
  <si>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</si>
  <si>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</si>
  <si>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</si>
  <si>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</si>
  <si>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</si>
  <si>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</si>
  <si>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</si>
  <si>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</si>
  <si>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</si>
  <si>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</si>
  <si>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</si>
  <si>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</si>
  <si>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</si>
  <si>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</si>
  <si>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</si>
  <si>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</si>
  <si>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</si>
  <si>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</si>
  <si>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</si>
  <si>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</si>
  <si>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</si>
  <si>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</si>
  <si>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</si>
  <si>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</si>
  <si>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</si>
  <si>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</si>
  <si>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</si>
  <si>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</si>
  <si>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</si>
  <si>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</si>
  <si>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</si>
  <si>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</si>
  <si>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</si>
  <si>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</si>
  <si>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</si>
  <si>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</si>
  <si>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</si>
  <si>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</si>
  <si>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</si>
  <si>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</si>
  <si>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</si>
  <si>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</si>
  <si>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</si>
  <si>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</si>
  <si>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</si>
  <si>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</si>
  <si>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</si>
  <si>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</si>
  <si>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</si>
  <si>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</si>
  <si>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</si>
  <si>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</si>
  <si>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</si>
  <si>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</si>
  <si>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</si>
  <si>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</si>
  <si>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</si>
  <si>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</si>
  <si>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</si>
  <si>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</si>
  <si>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</si>
  <si>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</si>
  <si>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</si>
  <si>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</si>
  <si>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</si>
  <si>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</si>
  <si>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</si>
  <si>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</si>
  <si>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</si>
  <si>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</si>
  <si>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</si>
  <si>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</si>
  <si>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</si>
  <si>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</si>
  <si>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</si>
  <si>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</si>
  <si>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</si>
  <si>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</si>
  <si>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</si>
  <si>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</si>
  <si>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</si>
  <si>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</si>
  <si>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</si>
  <si>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</si>
  <si>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</si>
  <si>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</si>
  <si>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</si>
  <si>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</si>
  <si>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</si>
  <si>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</si>
  <si>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</si>
  <si>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</si>
  <si>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</si>
  <si>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</si>
  <si>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</si>
  <si>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</si>
  <si>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</si>
  <si>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</si>
  <si>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</si>
  <si>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</si>
  <si>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</si>
  <si>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</si>
  <si>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</si>
  <si>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</si>
  <si>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</si>
  <si>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</si>
  <si>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</si>
  <si>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</si>
  <si>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</si>
  <si>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</si>
  <si>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</si>
  <si>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</si>
  <si>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</si>
  <si>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</si>
  <si>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</si>
  <si>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</si>
  <si>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</si>
  <si>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</si>
  <si>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</si>
  <si>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</si>
  <si>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</si>
  <si>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</si>
  <si>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</si>
  <si>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</si>
  <si>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</si>
  <si>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</si>
  <si>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</si>
  <si>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</si>
  <si>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</si>
  <si>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</si>
  <si>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</si>
  <si>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</si>
  <si>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</si>
  <si>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</si>
  <si>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</si>
  <si>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</si>
  <si>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</si>
  <si>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</si>
  <si>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</si>
  <si>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</si>
  <si>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</si>
  <si>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</si>
  <si>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</si>
  <si>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</si>
  <si>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</si>
  <si>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</si>
  <si>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</si>
  <si>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</si>
  <si>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</si>
  <si>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</si>
  <si>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</si>
  <si>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</si>
  <si>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</si>
  <si>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</si>
  <si>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</si>
  <si>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</si>
  <si>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</si>
  <si>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</si>
  <si>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</si>
  <si>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</si>
  <si>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</si>
  <si>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</si>
  <si>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</si>
  <si>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</si>
  <si>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</si>
  <si>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</si>
  <si>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</si>
  <si>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</si>
  <si>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</si>
  <si>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</si>
  <si>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</si>
  <si>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</si>
  <si>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</si>
  <si>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</si>
  <si>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</si>
  <si>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</si>
  <si>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</si>
  <si>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</si>
  <si>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</si>
  <si>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</si>
  <si>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</si>
  <si>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</si>
  <si>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</si>
  <si>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</si>
  <si>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</si>
  <si>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</si>
  <si>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</si>
  <si>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</si>
  <si>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</si>
  <si>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</si>
  <si>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</si>
  <si>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</si>
  <si>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</si>
  <si>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</si>
  <si>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</si>
  <si>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</si>
  <si>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</si>
  <si>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</si>
  <si>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</si>
  <si>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</si>
  <si>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</si>
  <si>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</si>
  <si>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</si>
  <si>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</si>
  <si>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</si>
  <si>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</si>
  <si>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</si>
  <si>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</si>
  <si>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</si>
  <si>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</si>
  <si>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</si>
  <si>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</si>
  <si>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</si>
  <si>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</si>
  <si>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</si>
  <si>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</si>
  <si>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</si>
  <si>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</si>
  <si>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</si>
  <si>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</si>
  <si>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</si>
  <si>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</si>
  <si>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</si>
  <si>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</si>
  <si>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</si>
  <si>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</si>
  <si>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</si>
  <si>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</si>
  <si>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</si>
  <si>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</si>
  <si>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</si>
  <si>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</si>
  <si>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</si>
  <si>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</si>
  <si>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</si>
  <si>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</si>
  <si>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</si>
  <si>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</si>
  <si>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</si>
  <si>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</si>
  <si>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</si>
  <si>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</si>
  <si>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</si>
  <si>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</si>
  <si>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</si>
  <si>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</si>
  <si>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</si>
  <si>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</si>
  <si>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</si>
  <si>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</si>
  <si>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</si>
  <si>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</si>
  <si>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</si>
  <si>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</si>
  <si>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</si>
  <si>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</si>
  <si>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</si>
  <si>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</si>
  <si>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</si>
  <si>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</si>
  <si>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</si>
  <si>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</si>
  <si>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</si>
  <si>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</si>
  <si>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</si>
  <si>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</si>
  <si>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</si>
  <si>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</si>
  <si>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</si>
  <si>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</si>
  <si>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</si>
  <si>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</si>
  <si>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</si>
  <si>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</si>
  <si>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</si>
  <si>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</si>
  <si>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</si>
  <si>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</si>
  <si>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</si>
  <si>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</si>
  <si>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</si>
  <si>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</si>
  <si>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</si>
  <si>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</si>
  <si>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</si>
  <si>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</si>
  <si>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</si>
  <si>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</si>
  <si>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</si>
  <si>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</si>
  <si>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</si>
  <si>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</si>
  <si>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</si>
  <si>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</si>
  <si>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</si>
  <si>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</si>
  <si>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</si>
  <si>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</si>
  <si>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</si>
  <si>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</si>
  <si>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</si>
  <si>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</si>
  <si>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</si>
  <si>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</si>
  <si>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</si>
  <si>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</si>
  <si>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</si>
  <si>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</si>
  <si>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</si>
  <si>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</si>
  <si>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</si>
  <si>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</si>
  <si>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</si>
  <si>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</si>
  <si>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</si>
  <si>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</si>
  <si>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</si>
  <si>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</si>
  <si>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</si>
  <si>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</si>
  <si>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</si>
  <si>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</si>
  <si>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</si>
  <si>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</si>
  <si>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</si>
  <si>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</si>
  <si>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</si>
  <si>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</si>
  <si>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</si>
  <si>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</si>
  <si>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</si>
  <si>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</si>
  <si>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</si>
  <si>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</si>
  <si>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</si>
  <si>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</si>
  <si>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</si>
  <si>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</si>
  <si>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</si>
  <si>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</si>
  <si>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</si>
  <si>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</si>
  <si>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</si>
  <si>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</si>
  <si>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</si>
  <si>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</si>
  <si>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</si>
  <si>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</si>
  <si>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</si>
  <si>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</si>
  <si>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</si>
  <si>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</si>
  <si>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</si>
  <si>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</si>
  <si>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</si>
  <si>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</si>
  <si>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</si>
  <si>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</si>
  <si>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</si>
  <si>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</si>
  <si>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</si>
  <si>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</si>
  <si>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</si>
  <si>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</si>
  <si>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</si>
  <si>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</si>
  <si>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</si>
  <si>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</si>
  <si>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</si>
  <si>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</si>
  <si>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</si>
  <si>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</si>
  <si>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</si>
  <si>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</si>
  <si>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</si>
  <si>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</si>
  <si>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</si>
  <si>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</si>
  <si>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</si>
  <si>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</si>
  <si>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</si>
  <si>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</si>
  <si>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</si>
  <si>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</si>
  <si>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</si>
  <si>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</si>
  <si>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</si>
  <si>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</si>
  <si>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</si>
  <si>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</si>
  <si>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</si>
  <si>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</si>
  <si>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</si>
  <si>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</si>
  <si>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</si>
  <si>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</si>
  <si>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</si>
  <si>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</si>
  <si>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</si>
  <si>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</si>
  <si>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</si>
  <si>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</si>
  <si>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</si>
  <si>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</si>
  <si>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</si>
  <si>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</si>
  <si>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</si>
  <si>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</si>
  <si>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</si>
  <si>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</si>
  <si>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</si>
  <si>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</si>
  <si>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</si>
  <si>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</si>
  <si>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</si>
  <si>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</si>
  <si>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</si>
  <si>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</si>
  <si>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</si>
  <si>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</si>
  <si>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</si>
  <si>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</si>
  <si>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</si>
  <si>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</si>
  <si>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</si>
  <si>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</si>
  <si>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</si>
  <si>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</si>
  <si>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</si>
  <si>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</si>
  <si>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</si>
  <si>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</si>
  <si>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</si>
  <si>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</si>
  <si>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</si>
  <si>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</si>
  <si>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</si>
  <si>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</si>
  <si>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</si>
  <si>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</si>
  <si>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</si>
  <si>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</si>
  <si>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</si>
  <si>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</si>
  <si>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</si>
  <si>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</si>
  <si>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</si>
  <si>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</si>
  <si>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</si>
  <si>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</si>
  <si>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</si>
  <si>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</si>
  <si>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</si>
  <si>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</si>
  <si>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</si>
  <si>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</si>
  <si>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</si>
  <si>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</si>
  <si>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</si>
  <si>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</si>
  <si>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</si>
  <si>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</si>
  <si>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</si>
  <si>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</si>
  <si>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</si>
  <si>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</si>
  <si>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</si>
  <si>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</si>
  <si>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</si>
  <si>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</si>
  <si>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</si>
  <si>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</si>
  <si>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</si>
  <si>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</si>
  <si>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</si>
  <si>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</si>
  <si>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</si>
  <si>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</si>
  <si>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</si>
  <si>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</si>
  <si>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</si>
  <si>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</si>
  <si>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</si>
  <si>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</si>
  <si>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</si>
  <si>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</si>
  <si>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</si>
  <si>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</si>
  <si>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</si>
  <si>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</si>
  <si>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</si>
  <si>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</si>
  <si>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</si>
  <si>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</si>
  <si>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</si>
  <si>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</si>
  <si>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</si>
  <si>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</si>
  <si>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</si>
  <si>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</si>
  <si>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</si>
  <si>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</si>
  <si>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</si>
  <si>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</si>
  <si>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</si>
  <si>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</si>
  <si>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</si>
  <si>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</si>
  <si>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</si>
  <si>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</si>
  <si>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</si>
  <si>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</si>
  <si>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</si>
  <si>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</si>
  <si>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</si>
  <si>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</si>
  <si>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</si>
  <si>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</si>
  <si>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</si>
  <si>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</si>
  <si>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</si>
  <si>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</si>
  <si>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</si>
  <si>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</si>
  <si>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</si>
  <si>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</si>
  <si>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</si>
  <si>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</si>
  <si>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</si>
  <si>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</si>
  <si>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</si>
  <si>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</si>
  <si>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</si>
  <si>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</si>
  <si>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</si>
  <si>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</si>
  <si>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</si>
  <si>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</si>
  <si>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</si>
  <si>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</si>
  <si>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</si>
  <si>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</si>
  <si>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</si>
  <si>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</si>
  <si>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</si>
  <si>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</si>
  <si>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</si>
  <si>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</si>
  <si>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</si>
  <si>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</si>
  <si>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</si>
  <si>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</si>
  <si>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</si>
  <si>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</si>
  <si>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</si>
  <si>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</si>
  <si>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</si>
  <si>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</si>
  <si>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</si>
  <si>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</si>
  <si>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</si>
  <si>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</si>
  <si>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</si>
  <si>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</si>
  <si>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</si>
  <si>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</si>
  <si>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</si>
  <si>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</si>
  <si>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</si>
  <si>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</si>
  <si>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</si>
  <si>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</si>
  <si>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</si>
  <si>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</si>
  <si>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</si>
  <si>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</si>
  <si>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</si>
  <si>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</si>
  <si>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</si>
  <si>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</si>
  <si>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</si>
  <si>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</si>
  <si>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</si>
  <si>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</si>
  <si>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</si>
  <si>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</si>
  <si>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</si>
  <si>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</si>
  <si>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</si>
  <si>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</si>
  <si>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</si>
  <si>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</si>
  <si>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</si>
  <si>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</si>
  <si>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</si>
  <si>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</si>
  <si>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</si>
  <si>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</si>
  <si>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</si>
  <si>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</si>
  <si>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</si>
  <si>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</si>
  <si>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</si>
  <si>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</si>
  <si>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</si>
  <si>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</si>
  <si>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</si>
  <si>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</si>
  <si>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</si>
  <si>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</si>
  <si>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</si>
  <si>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</si>
  <si>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</si>
  <si>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</si>
  <si>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</si>
  <si>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</si>
  <si>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</si>
  <si>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</si>
  <si>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</si>
  <si>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</si>
  <si>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</si>
  <si>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</si>
  <si>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</si>
  <si>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</si>
  <si>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</si>
  <si>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</si>
  <si>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</si>
  <si>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</si>
  <si>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</si>
  <si>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</si>
  <si>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</si>
  <si>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</si>
  <si>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</si>
  <si>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</si>
  <si>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</si>
  <si>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</si>
  <si>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</si>
  <si>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</si>
  <si>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</si>
  <si>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</si>
  <si>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</si>
  <si>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</si>
  <si>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</si>
  <si>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</si>
  <si>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</si>
  <si>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</si>
  <si>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</si>
  <si>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</si>
  <si>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</si>
  <si>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</si>
  <si>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</si>
  <si>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</si>
  <si>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</si>
  <si>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</si>
  <si>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</si>
  <si>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</si>
  <si>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</si>
  <si>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</si>
  <si>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</si>
  <si>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</si>
  <si>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</si>
  <si>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</si>
  <si>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</si>
  <si>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</si>
  <si>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</si>
  <si>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</si>
  <si>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</si>
  <si>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</si>
  <si>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</si>
  <si>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</si>
  <si>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</si>
  <si>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</si>
  <si>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</si>
  <si>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</si>
  <si>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</si>
  <si>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</si>
  <si>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</si>
  <si>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</si>
  <si>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</si>
  <si>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</si>
  <si>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</si>
  <si>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</si>
  <si>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</si>
  <si>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</si>
  <si>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</si>
  <si>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</si>
  <si>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</si>
  <si>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</si>
  <si>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</si>
  <si>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</si>
  <si>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</si>
  <si>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</si>
  <si>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</si>
  <si>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</si>
  <si>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</si>
  <si>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</si>
  <si>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</si>
  <si>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</si>
  <si>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</si>
  <si>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</si>
  <si>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</si>
  <si>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</si>
  <si>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</si>
  <si>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</si>
  <si>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</si>
  <si>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</si>
  <si>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</si>
  <si>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</si>
  <si>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</si>
  <si>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</si>
  <si>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</si>
  <si>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</si>
  <si>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</si>
  <si>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</si>
  <si>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</si>
  <si>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</si>
  <si>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</si>
  <si>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</si>
  <si>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</si>
  <si>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</si>
  <si>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</si>
  <si>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</si>
  <si>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</si>
  <si>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</si>
  <si>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</si>
  <si>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</si>
  <si>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</si>
  <si>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</si>
  <si>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</si>
  <si>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</si>
  <si>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</si>
  <si>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</si>
  <si>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</si>
  <si>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</si>
  <si>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</si>
  <si>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</si>
  <si>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</si>
  <si>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</si>
  <si>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</si>
  <si>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</si>
  <si>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</si>
  <si>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</si>
  <si>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</si>
  <si>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</si>
  <si>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</si>
  <si>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</si>
  <si>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</si>
  <si>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</si>
  <si>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</si>
  <si>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</si>
  <si>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</si>
  <si>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</si>
  <si>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</si>
  <si>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</si>
  <si>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</si>
  <si>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</si>
  <si>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</si>
  <si>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</si>
  <si>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</si>
  <si>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</si>
  <si>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</si>
  <si>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</si>
  <si>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</si>
  <si>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</si>
  <si>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</si>
  <si>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</si>
  <si>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</si>
  <si>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</si>
  <si>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</si>
  <si>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</si>
  <si>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</si>
  <si>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</si>
  <si>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</si>
  <si>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</si>
  <si>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</si>
  <si>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</si>
  <si>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</si>
  <si>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</si>
  <si>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</si>
  <si>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</si>
  <si>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</si>
  <si>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</si>
  <si>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</si>
  <si>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</si>
  <si>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</si>
  <si>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</si>
  <si>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</si>
  <si>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</si>
  <si>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</si>
  <si>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</si>
  <si>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</si>
  <si>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</si>
  <si>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</si>
  <si>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</si>
  <si>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</si>
  <si>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</si>
  <si>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</si>
  <si>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</si>
  <si>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</si>
  <si>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</si>
  <si>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</si>
  <si>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</si>
  <si>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</si>
  <si>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</si>
  <si>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</si>
  <si>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</si>
  <si>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</si>
  <si>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</si>
  <si>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</si>
  <si>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</si>
  <si>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</si>
  <si>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</si>
  <si>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</si>
  <si>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</si>
  <si>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</si>
  <si>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</si>
  <si>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</si>
  <si>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</si>
  <si>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</si>
  <si>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</si>
  <si>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</si>
  <si>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</si>
  <si>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</si>
  <si>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</si>
  <si>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</si>
  <si>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</si>
  <si>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</si>
  <si>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</si>
  <si>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</si>
  <si>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</si>
  <si>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</si>
  <si>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</si>
  <si>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</si>
  <si>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</si>
  <si>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</si>
  <si>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</si>
  <si>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</si>
  <si>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</si>
  <si>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</si>
  <si>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</si>
  <si>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</si>
  <si>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</si>
  <si>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</si>
  <si>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</si>
  <si>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</si>
  <si>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</si>
  <si>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</si>
  <si>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</si>
  <si>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</si>
  <si>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</si>
  <si>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</si>
  <si>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</si>
  <si>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</si>
  <si>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</si>
  <si>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</si>
  <si>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</si>
  <si>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</si>
  <si>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</si>
  <si>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</si>
  <si>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</si>
  <si>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</si>
  <si>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</si>
  <si>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</si>
  <si>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</si>
  <si>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</si>
  <si>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</si>
  <si>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</si>
  <si>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</si>
  <si>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</si>
  <si>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</si>
  <si>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</si>
  <si>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</si>
  <si>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</si>
  <si>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</si>
  <si>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</si>
  <si>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</si>
  <si>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</si>
  <si>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</si>
  <si>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</si>
  <si>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</si>
  <si>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</si>
  <si>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</si>
  <si>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</si>
  <si>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</si>
  <si>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</si>
  <si>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</si>
  <si>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</si>
  <si>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</si>
  <si>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</si>
  <si>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</si>
  <si>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</si>
  <si>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</si>
  <si>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</si>
  <si>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</si>
  <si>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</si>
  <si>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</si>
  <si>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</si>
  <si>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</si>
  <si>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</si>
  <si>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</si>
  <si>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</si>
  <si>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</si>
  <si>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</si>
  <si>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</si>
  <si>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</si>
  <si>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</si>
  <si>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</si>
  <si>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</si>
  <si>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</si>
  <si>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</si>
  <si>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</si>
  <si>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</si>
  <si>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</si>
  <si>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</si>
  <si>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</si>
  <si>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</si>
  <si>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</si>
  <si>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</si>
  <si>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</si>
  <si>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</si>
  <si>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</si>
  <si>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</si>
  <si>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</si>
  <si>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</si>
  <si>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</si>
  <si>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</si>
  <si>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</si>
  <si>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</si>
  <si>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</si>
  <si>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</si>
  <si>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</si>
  <si>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</si>
  <si>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</si>
  <si>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</si>
  <si>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</si>
  <si>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</si>
  <si>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</si>
  <si>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</si>
  <si>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</si>
  <si>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</si>
  <si>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</si>
  <si>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</si>
  <si>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</si>
  <si>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</si>
  <si>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</si>
  <si>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</si>
  <si>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</si>
  <si>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</si>
  <si>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</si>
  <si>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</si>
  <si>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</si>
  <si>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</si>
  <si>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</si>
  <si>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</si>
  <si>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</si>
  <si>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</si>
  <si>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</si>
  <si>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</si>
  <si>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</si>
  <si>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</si>
  <si>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</si>
  <si>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</si>
  <si>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</si>
  <si>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</si>
  <si>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</si>
  <si>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</si>
  <si>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</si>
  <si>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</si>
  <si>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</si>
  <si>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</si>
  <si>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</si>
  <si>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</si>
  <si>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</si>
  <si>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</si>
  <si>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</si>
  <si>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</si>
  <si>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</si>
  <si>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</si>
  <si>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</si>
  <si>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</si>
  <si>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</si>
  <si>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</si>
  <si>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</si>
  <si>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</si>
  <si>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</si>
  <si>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</si>
  <si>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</si>
  <si>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</si>
  <si>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</si>
  <si>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</si>
  <si>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</si>
  <si>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</si>
  <si>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</si>
  <si>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</si>
  <si>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</si>
  <si>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</si>
  <si>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</si>
  <si>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</si>
  <si>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</si>
  <si>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</si>
  <si>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</si>
  <si>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</si>
  <si>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</si>
  <si>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</si>
  <si>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</si>
  <si>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</si>
  <si>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</si>
  <si>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</si>
  <si>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</si>
  <si>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</si>
  <si>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</si>
  <si>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</si>
  <si>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</si>
  <si>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</si>
  <si>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</si>
  <si>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</si>
  <si>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</si>
  <si>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</si>
  <si>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</si>
  <si>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</si>
  <si>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</si>
  <si>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</si>
  <si>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</si>
  <si>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</si>
  <si>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</si>
  <si>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</si>
  <si>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</si>
  <si>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</si>
  <si>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</si>
  <si>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</si>
  <si>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</si>
  <si>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</si>
  <si>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</si>
  <si>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</si>
  <si>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</si>
  <si>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</si>
  <si>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</si>
  <si>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</si>
  <si>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</si>
  <si>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</si>
  <si>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</si>
  <si>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</si>
  <si>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</si>
  <si>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</si>
  <si>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</si>
  <si>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</si>
  <si>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</si>
  <si>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</si>
  <si>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</si>
  <si>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</si>
  <si>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</si>
  <si>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</si>
  <si>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</si>
  <si>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</si>
  <si>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</si>
  <si>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</si>
  <si>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</si>
  <si>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</si>
  <si>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</si>
  <si>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</si>
  <si>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</si>
  <si>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</si>
  <si>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</si>
  <si>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</si>
  <si>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</si>
  <si>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</si>
  <si>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</si>
  <si>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</si>
  <si>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</si>
  <si>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</si>
  <si>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</si>
  <si>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</si>
  <si>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</si>
  <si>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</si>
  <si>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</si>
  <si>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</si>
  <si>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</si>
  <si>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</si>
  <si>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</si>
  <si>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</si>
  <si>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</si>
  <si>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</si>
  <si>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</si>
  <si>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</si>
  <si>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</si>
  <si>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</si>
  <si>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</si>
  <si>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</si>
  <si>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</si>
  <si>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</si>
  <si>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</si>
  <si>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</si>
  <si>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</si>
  <si>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</si>
  <si>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</si>
  <si>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</si>
  <si>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</si>
  <si>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</si>
  <si>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</si>
  <si>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</si>
  <si>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</si>
  <si>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</si>
  <si>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</si>
  <si>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</si>
  <si>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</si>
  <si>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</si>
  <si>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</si>
  <si>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</si>
  <si>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</si>
  <si>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</si>
  <si>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</si>
  <si>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</si>
  <si>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</si>
  <si>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</si>
  <si>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</si>
  <si>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</si>
  <si>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</si>
  <si>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</si>
  <si>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</si>
  <si>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</si>
  <si>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</si>
  <si>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</si>
  <si>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</si>
  <si>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</si>
  <si>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</si>
  <si>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</si>
  <si>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</si>
  <si>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</si>
  <si>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</si>
  <si>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</si>
  <si>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</si>
  <si>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</si>
  <si>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</si>
  <si>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</si>
  <si>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</si>
  <si>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</si>
  <si>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</si>
  <si>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</si>
  <si>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</si>
  <si>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</si>
  <si>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</si>
  <si>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</si>
  <si>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</si>
  <si>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</si>
  <si>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</si>
  <si>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</si>
  <si>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</si>
  <si>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</si>
  <si>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</si>
  <si>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</si>
  <si>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</si>
  <si>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</si>
  <si>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</si>
  <si>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</si>
  <si>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</si>
  <si>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</si>
  <si>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</si>
  <si>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</si>
  <si>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</si>
  <si>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</si>
  <si>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</si>
  <si>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</si>
  <si>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</si>
  <si>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</si>
  <si>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</si>
  <si>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</si>
  <si>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</si>
  <si>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</si>
  <si>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</si>
  <si>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</si>
  <si>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</si>
  <si>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</si>
  <si>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</si>
  <si>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</si>
  <si>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</si>
  <si>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</si>
  <si>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</si>
  <si>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</si>
  <si>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</si>
  <si>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</si>
  <si>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</si>
  <si>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</si>
  <si>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</si>
  <si>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</si>
  <si>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</si>
  <si>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</si>
  <si>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</si>
  <si>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</si>
  <si>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</si>
  <si>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</si>
  <si>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</si>
  <si>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</si>
  <si>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</si>
  <si>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</si>
  <si>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</si>
  <si>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</si>
  <si>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</si>
  <si>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</si>
  <si>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</si>
  <si>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</si>
  <si>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</si>
  <si>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</si>
  <si>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</si>
  <si>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</si>
  <si>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</si>
  <si>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</si>
  <si>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</si>
  <si>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</si>
  <si>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</si>
  <si>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</si>
  <si>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</si>
  <si>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</si>
  <si>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</si>
  <si>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</si>
  <si>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</si>
  <si>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</si>
  <si>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</si>
  <si>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</si>
  <si>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</si>
  <si>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</si>
  <si>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</si>
  <si>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</si>
  <si>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</si>
  <si>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</si>
  <si>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</si>
  <si>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</si>
  <si>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</si>
  <si>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</si>
  <si>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</si>
  <si>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</si>
  <si>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</si>
  <si>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</si>
  <si>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</si>
  <si>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</si>
  <si>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</si>
  <si>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</si>
  <si>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</si>
  <si>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</si>
  <si>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</si>
  <si>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</si>
  <si>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</si>
  <si>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</si>
  <si>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</si>
  <si>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</si>
  <si>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</si>
  <si>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</si>
  <si>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</si>
  <si>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</si>
  <si>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</si>
  <si>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</si>
  <si>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</si>
  <si>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</si>
  <si>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</si>
  <si>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</si>
  <si>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</si>
  <si>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</si>
  <si>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</si>
  <si>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</si>
  <si>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</si>
  <si>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</si>
  <si>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</si>
  <si>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</si>
  <si>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</si>
  <si>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</si>
  <si>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</si>
  <si>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</si>
  <si>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</si>
  <si>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</si>
  <si>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</si>
  <si>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</si>
  <si>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</si>
  <si>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</si>
  <si>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</si>
  <si>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</si>
  <si>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</si>
  <si>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</si>
  <si>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</si>
  <si>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</si>
  <si>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</si>
  <si>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</si>
  <si>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</si>
  <si>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</si>
  <si>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</si>
  <si>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</si>
  <si>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</si>
  <si>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</si>
  <si>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</si>
  <si>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</si>
  <si>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</si>
  <si>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</si>
  <si>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</si>
  <si>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</si>
  <si>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</si>
  <si>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</si>
  <si>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</si>
  <si>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</si>
  <si>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</si>
  <si>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</si>
  <si>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</si>
  <si>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</si>
  <si>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</si>
  <si>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</si>
  <si>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</si>
  <si>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</si>
  <si>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</si>
  <si>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</si>
  <si>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</si>
  <si>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</si>
  <si>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</si>
  <si>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</si>
  <si>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</si>
  <si>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</si>
  <si>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</si>
  <si>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</si>
  <si>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</si>
  <si>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</si>
  <si>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</si>
  <si>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</si>
  <si>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</si>
  <si>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</si>
  <si>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</si>
  <si>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</si>
  <si>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</si>
  <si>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</si>
  <si>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</si>
  <si>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</si>
  <si>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</si>
  <si>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</si>
  <si>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</si>
  <si>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</si>
  <si>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</si>
  <si>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</si>
  <si>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</si>
  <si>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</si>
  <si>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</si>
  <si>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</si>
  <si>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</si>
  <si>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</si>
  <si>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</si>
  <si>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</si>
  <si>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</si>
  <si>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</si>
  <si>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</si>
  <si>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</si>
  <si>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</si>
  <si>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</si>
  <si>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</si>
  <si>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</si>
  <si>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</si>
  <si>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</si>
  <si>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</si>
  <si>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</si>
  <si>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</si>
  <si>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</si>
  <si>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</si>
  <si>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</si>
  <si>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</si>
  <si>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</si>
  <si>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</si>
  <si>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</si>
  <si>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</si>
  <si>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</si>
  <si>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</si>
  <si>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</si>
  <si>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</si>
  <si>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</si>
  <si>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</si>
  <si>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</si>
  <si>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</si>
  <si>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</si>
  <si>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</si>
  <si>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</si>
  <si>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</si>
  <si>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</si>
  <si>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</si>
  <si>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</si>
  <si>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</si>
  <si>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</si>
  <si>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</si>
  <si>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</si>
  <si>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</si>
  <si>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</si>
  <si>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</si>
  <si>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</si>
  <si>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</si>
  <si>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</si>
  <si>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</si>
  <si>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</si>
  <si>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</si>
  <si>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</si>
  <si>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</si>
  <si>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</si>
  <si>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</si>
  <si>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</si>
  <si>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</si>
  <si>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</si>
  <si>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</si>
  <si>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</si>
  <si>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</si>
  <si>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</si>
  <si>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</si>
  <si>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</si>
  <si>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</si>
  <si>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</si>
  <si>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</si>
  <si>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</si>
  <si>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</si>
  <si>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</si>
  <si>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</si>
  <si>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</si>
  <si>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</si>
  <si>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</si>
  <si>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</si>
  <si>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</si>
  <si>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</si>
  <si>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</si>
  <si>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</si>
  <si>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</si>
  <si>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</si>
  <si>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</si>
  <si>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</si>
  <si>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</si>
  <si>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</si>
  <si>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</si>
  <si>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</si>
  <si>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</si>
  <si>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</si>
  <si>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</si>
  <si>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</si>
  <si>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</si>
  <si>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</si>
  <si>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</si>
  <si>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</si>
  <si>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</si>
  <si>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</si>
  <si>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</si>
  <si>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</si>
  <si>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</si>
  <si>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</si>
  <si>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</si>
  <si>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</si>
  <si>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</si>
  <si>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</si>
  <si>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</si>
  <si>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</si>
  <si>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</si>
  <si>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</si>
  <si>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</si>
  <si>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</si>
  <si>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</si>
  <si>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</si>
  <si>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</si>
  <si>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</si>
  <si>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</si>
  <si>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</si>
  <si>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</si>
  <si>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</si>
  <si>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</si>
  <si>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</si>
  <si>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</si>
  <si>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</si>
  <si>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</si>
  <si>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</si>
  <si>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</si>
  <si>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</si>
  <si>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</si>
  <si>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</si>
  <si>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</si>
  <si>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</si>
  <si>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</si>
  <si>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</si>
  <si>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</si>
  <si>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</si>
  <si>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</si>
  <si>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</si>
  <si>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</si>
  <si>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</si>
  <si>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</si>
  <si>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</si>
  <si>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</si>
  <si>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</si>
  <si>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</si>
  <si>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</si>
  <si>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</si>
  <si>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</si>
  <si>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</si>
  <si>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</si>
  <si>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</si>
  <si>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</si>
  <si>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</si>
  <si>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</si>
  <si>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</si>
  <si>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</si>
  <si>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</si>
  <si>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</si>
  <si>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</si>
  <si>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</si>
  <si>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</si>
  <si>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</si>
  <si>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</si>
  <si>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</si>
  <si>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</si>
  <si>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</si>
  <si>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</si>
  <si>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</si>
  <si>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</si>
  <si>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</si>
  <si>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</si>
  <si>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</si>
  <si>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</si>
  <si>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</si>
  <si>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</si>
  <si>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</si>
  <si>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</si>
  <si>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</si>
  <si>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</si>
  <si>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</si>
  <si>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</si>
  <si>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</si>
  <si>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</si>
  <si>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</si>
  <si>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</si>
  <si>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</si>
  <si>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</si>
  <si>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</si>
  <si>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</si>
  <si>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</si>
  <si>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</si>
  <si>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</si>
  <si>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</si>
  <si>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</si>
  <si>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</si>
  <si>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</si>
  <si>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</si>
  <si>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</si>
  <si>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</si>
  <si>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</si>
  <si>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</si>
  <si>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</si>
  <si>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</si>
  <si>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</si>
  <si>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</si>
  <si>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</si>
  <si>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</si>
  <si>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</si>
  <si>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</si>
  <si>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</si>
  <si>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</si>
  <si>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</si>
  <si>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</si>
  <si>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</si>
  <si>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</si>
  <si>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</si>
  <si>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</si>
  <si>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</si>
  <si>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</si>
  <si>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</si>
  <si>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</si>
  <si>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</si>
  <si>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</si>
  <si>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</si>
  <si>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</si>
  <si>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</si>
  <si>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</si>
  <si>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</si>
  <si>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</si>
  <si>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</si>
  <si>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</si>
  <si>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</si>
  <si>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</si>
  <si>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</si>
  <si>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</si>
  <si>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</si>
  <si>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</si>
  <si>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</si>
  <si>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</si>
  <si>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</si>
  <si>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</si>
  <si>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</si>
  <si>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</si>
  <si>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</si>
  <si>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</si>
  <si>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</si>
  <si>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</si>
  <si>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</si>
  <si>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</si>
  <si>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</si>
  <si>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</si>
  <si>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</si>
  <si>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</si>
  <si>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</si>
  <si>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</si>
  <si>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</si>
  <si>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</si>
  <si>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</si>
  <si>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</si>
  <si>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</si>
  <si>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</si>
  <si>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</si>
  <si>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</si>
  <si>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</si>
  <si>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</si>
  <si>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</si>
  <si>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</si>
  <si>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</si>
  <si>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</si>
  <si>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</si>
  <si>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</si>
  <si>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</si>
  <si>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</si>
  <si>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</si>
  <si>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</si>
  <si>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</si>
  <si>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</si>
  <si>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</si>
  <si>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</si>
  <si>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</si>
  <si>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</si>
  <si>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</si>
  <si>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</si>
  <si>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</si>
  <si>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</si>
  <si>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</si>
  <si>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</si>
  <si>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</si>
  <si>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</si>
  <si>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</si>
  <si>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</si>
  <si>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</si>
  <si>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</si>
  <si>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</si>
  <si>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</si>
  <si>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</si>
  <si>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</si>
  <si>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</si>
  <si>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</si>
  <si>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</si>
  <si>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</si>
  <si>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</si>
  <si>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</si>
  <si>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</si>
  <si>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</si>
  <si>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</si>
  <si>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</si>
  <si>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</si>
  <si>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</si>
  <si>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</si>
  <si>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</si>
  <si>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</si>
  <si>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</si>
  <si>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</si>
  <si>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</si>
  <si>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</si>
  <si>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</si>
  <si>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</si>
  <si>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</si>
  <si>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</si>
  <si>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</si>
  <si>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</si>
  <si>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</si>
  <si>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</si>
  <si>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</si>
  <si>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</si>
  <si>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</si>
  <si>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</si>
  <si>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</si>
  <si>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</si>
  <si>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</si>
  <si>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</si>
  <si>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</si>
  <si>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</si>
  <si>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</si>
  <si>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</si>
  <si>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</si>
  <si>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</si>
  <si>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</si>
  <si>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</si>
  <si>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</si>
  <si>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</si>
  <si>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</si>
  <si>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</si>
  <si>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</si>
  <si>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</si>
  <si>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</si>
  <si>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</si>
  <si>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</si>
  <si>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</si>
  <si>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</si>
  <si>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</si>
  <si>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</si>
  <si>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</si>
  <si>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</si>
  <si>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</si>
  <si>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</si>
  <si>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</si>
  <si>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</si>
  <si>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</si>
  <si>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</si>
  <si>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</si>
  <si>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</si>
  <si>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</si>
  <si>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</si>
  <si>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</si>
  <si>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</si>
  <si>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</si>
  <si>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</si>
  <si>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</si>
  <si>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</si>
  <si>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</si>
  <si>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</si>
  <si>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</si>
  <si>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</si>
  <si>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</si>
  <si>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</si>
  <si>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</si>
  <si>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</si>
  <si>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</si>
  <si>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</si>
  <si>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</si>
  <si>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</si>
  <si>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</si>
  <si>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</si>
  <si>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</si>
  <si>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</si>
  <si>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</si>
  <si>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</si>
  <si>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</si>
  <si>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</si>
  <si>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</si>
  <si>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</si>
  <si>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</si>
  <si>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</si>
  <si>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</si>
  <si>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</si>
  <si>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</si>
  <si>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</si>
  <si>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</si>
  <si>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</si>
  <si>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</si>
  <si>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</si>
  <si>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</si>
  <si>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</si>
  <si>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</si>
  <si>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</si>
  <si>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</si>
  <si>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</si>
  <si>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</si>
  <si>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</si>
  <si>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</si>
  <si>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</si>
  <si>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</si>
  <si>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</si>
  <si>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</si>
  <si>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</si>
  <si>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</si>
  <si>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</si>
  <si>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</si>
  <si>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</si>
  <si>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</si>
  <si>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</si>
  <si>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</si>
  <si>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</si>
  <si>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</si>
  <si>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</si>
  <si>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</si>
  <si>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</si>
  <si>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</si>
  <si>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</si>
  <si>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</si>
  <si>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</si>
  <si>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</si>
  <si>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</si>
  <si>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</si>
  <si>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</si>
  <si>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</si>
  <si>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</si>
  <si>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</si>
  <si>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</si>
  <si>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</si>
  <si>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</si>
  <si>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</si>
  <si>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</si>
  <si>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</si>
  <si>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</si>
  <si>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</si>
  <si>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</si>
  <si>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</si>
  <si>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</si>
  <si>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</si>
  <si>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</si>
  <si>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</si>
  <si>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</si>
  <si>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</si>
  <si>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</si>
  <si>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</si>
  <si>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</si>
  <si>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</si>
  <si>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</si>
  <si>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</si>
  <si>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</si>
  <si>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</si>
  <si>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</si>
  <si>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</si>
  <si>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</si>
  <si>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</si>
  <si>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</si>
  <si>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</si>
  <si>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</si>
  <si>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</si>
  <si>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</si>
  <si>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</si>
  <si>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</si>
  <si>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</si>
  <si>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</si>
  <si>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</si>
  <si>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</si>
  <si>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</si>
  <si>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</si>
  <si>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</si>
  <si>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</si>
  <si>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</si>
  <si>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</si>
  <si>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</si>
  <si>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</si>
  <si>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</si>
  <si>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</si>
  <si>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</si>
  <si>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</si>
  <si>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</si>
  <si>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</si>
  <si>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</si>
  <si>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</si>
  <si>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</si>
  <si>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</si>
  <si>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</si>
  <si>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</si>
  <si>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</si>
  <si>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</si>
  <si>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</si>
  <si>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</si>
  <si>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</si>
  <si>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</si>
  <si>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</si>
  <si>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</si>
  <si>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</si>
  <si>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</si>
  <si>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</si>
  <si>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</si>
  <si>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</si>
  <si>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</si>
  <si>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</si>
  <si>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</si>
  <si>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</si>
  <si>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</si>
  <si>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</si>
  <si>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</si>
  <si>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</si>
  <si>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</si>
  <si>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</si>
  <si>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</si>
  <si>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</si>
  <si>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</si>
  <si>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</si>
  <si>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</si>
  <si>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</si>
  <si>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</si>
  <si>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</si>
  <si>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</si>
  <si>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</si>
  <si>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</si>
  <si>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</si>
  <si>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</si>
  <si>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</si>
  <si>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</si>
  <si>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</si>
  <si>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</si>
  <si>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</si>
  <si>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</si>
  <si>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</si>
  <si>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</si>
  <si>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</si>
  <si>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</si>
  <si>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</si>
  <si>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</si>
  <si>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</si>
  <si>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</si>
  <si>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</si>
  <si>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</si>
  <si>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</si>
  <si>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</si>
  <si>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</si>
  <si>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</si>
  <si>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</si>
  <si>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</si>
  <si>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</si>
  <si>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</si>
  <si>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</si>
  <si>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</si>
  <si>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</si>
  <si>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</si>
  <si>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</si>
  <si>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</si>
  <si>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</si>
  <si>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</si>
  <si>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</si>
  <si>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</si>
  <si>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</si>
  <si>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</si>
  <si>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</si>
  <si>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</si>
  <si>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</si>
  <si>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</si>
  <si>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</si>
  <si>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</si>
  <si>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</si>
  <si>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</si>
  <si>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</si>
  <si>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</si>
  <si>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</si>
  <si>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</si>
  <si>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</si>
  <si>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</si>
  <si>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</si>
  <si>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</si>
  <si>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</si>
  <si>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</si>
  <si>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</si>
  <si>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</si>
  <si>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</si>
  <si>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</si>
  <si>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</si>
  <si>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</si>
  <si>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</si>
  <si>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</si>
  <si>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</si>
  <si>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</si>
  <si>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</si>
  <si>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</si>
  <si>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</si>
  <si>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</si>
  <si>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</si>
  <si>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</si>
  <si>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</si>
  <si>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</si>
  <si>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</si>
  <si>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</si>
  <si>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</si>
  <si>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</si>
  <si>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</si>
  <si>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</si>
  <si>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</si>
  <si>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</si>
  <si>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</si>
  <si>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</si>
  <si>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</si>
  <si>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</si>
  <si>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</si>
  <si>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</si>
  <si>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</si>
  <si>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</si>
  <si>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</si>
  <si>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</si>
  <si>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</si>
  <si>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</si>
  <si>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</si>
  <si>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</si>
  <si>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</si>
  <si>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</si>
  <si>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</si>
  <si>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</si>
  <si>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</si>
  <si>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</si>
  <si>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</si>
  <si>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</si>
  <si>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</si>
  <si>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</si>
  <si>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</si>
  <si>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</si>
  <si>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</si>
  <si>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</si>
  <si>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</si>
  <si>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</si>
  <si>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</si>
  <si>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</si>
  <si>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</si>
  <si>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</si>
  <si>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</si>
  <si>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</si>
  <si>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</si>
  <si>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</si>
  <si>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</si>
  <si>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</si>
  <si>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</si>
  <si>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</si>
  <si>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</si>
  <si>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</si>
  <si>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</si>
  <si>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</si>
  <si>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</si>
  <si>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</si>
  <si>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</si>
  <si>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</si>
  <si>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</si>
  <si>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</si>
  <si>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</si>
  <si>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</si>
  <si>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</si>
  <si>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</si>
  <si>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</si>
  <si>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</si>
  <si>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</si>
  <si>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</si>
  <si>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</si>
  <si>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</si>
  <si>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</si>
  <si>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</si>
  <si>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</si>
  <si>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</si>
  <si>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</si>
  <si>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</si>
  <si>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</si>
  <si>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</si>
  <si>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</si>
  <si>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</si>
  <si>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</si>
  <si>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</si>
  <si>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</si>
  <si>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</si>
  <si>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</si>
  <si>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</si>
  <si>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</si>
  <si>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</si>
  <si>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</si>
  <si>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</si>
  <si>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</si>
  <si>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</si>
  <si>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</si>
  <si>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</si>
  <si>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</si>
  <si>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</si>
  <si>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</si>
  <si>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</si>
  <si>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</si>
  <si>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</si>
  <si>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</si>
  <si>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</si>
  <si>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</si>
  <si>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</si>
  <si>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</si>
  <si>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</si>
  <si>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</si>
  <si>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</si>
  <si>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</si>
  <si>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</si>
  <si>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</si>
  <si>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</si>
  <si>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</si>
  <si>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</si>
  <si>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</si>
  <si>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</si>
  <si>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</si>
  <si>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</si>
  <si>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</si>
  <si>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</si>
  <si>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</si>
  <si>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</si>
  <si>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</si>
  <si>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</si>
  <si>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</si>
  <si>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</si>
  <si>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</si>
  <si>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</si>
  <si>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</si>
  <si>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</si>
  <si>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</si>
  <si>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</si>
  <si>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</si>
  <si>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</si>
  <si>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</si>
  <si>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</si>
  <si>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</si>
  <si>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</si>
  <si>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</si>
  <si>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</si>
  <si>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</si>
  <si>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</si>
  <si>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</si>
  <si>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</si>
  <si>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</si>
  <si>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</si>
  <si>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</si>
  <si>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</si>
  <si>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</si>
  <si>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</si>
  <si>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</si>
  <si>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</si>
  <si>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</si>
  <si>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</si>
  <si>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</si>
  <si>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</si>
  <si>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</si>
  <si>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</si>
  <si>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</si>
  <si>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</si>
  <si>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</si>
  <si>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</si>
  <si>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</si>
  <si>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</si>
  <si>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</si>
  <si>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</si>
  <si>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</si>
  <si>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</si>
  <si>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</si>
  <si>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</si>
  <si>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</si>
  <si>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</si>
  <si>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</si>
  <si>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</si>
  <si>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</si>
  <si>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</si>
  <si>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</si>
  <si>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</si>
  <si>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</si>
  <si>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</si>
  <si>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</si>
  <si>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</si>
  <si>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</si>
  <si>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</si>
  <si>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</si>
  <si>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</si>
  <si>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</si>
  <si>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</si>
  <si>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</si>
  <si>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</si>
  <si>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</si>
  <si>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</si>
  <si>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</si>
  <si>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</si>
  <si>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</si>
  <si>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</si>
  <si>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</si>
  <si>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</si>
  <si>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</si>
  <si>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</si>
  <si>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</si>
  <si>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</si>
  <si>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</si>
  <si>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</si>
  <si>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</si>
  <si>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</si>
  <si>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</si>
  <si>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</si>
  <si>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</si>
  <si>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</si>
  <si>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</si>
  <si>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</si>
  <si>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</si>
  <si>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</si>
  <si>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</si>
  <si>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</si>
  <si>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</si>
  <si>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</si>
  <si>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</si>
  <si>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</si>
  <si>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</si>
  <si>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</si>
  <si>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</si>
  <si>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</si>
  <si>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</si>
  <si>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</si>
  <si>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</si>
  <si>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</si>
  <si>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</si>
  <si>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</si>
  <si>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</si>
  <si>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</si>
  <si>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</si>
  <si>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</si>
  <si>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</si>
  <si>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</si>
  <si>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</si>
  <si>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</si>
  <si>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</si>
  <si>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</si>
  <si>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</si>
  <si>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</si>
  <si>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</si>
  <si>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</si>
  <si>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</si>
  <si>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</si>
  <si>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</si>
  <si>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</si>
  <si>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</si>
  <si>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</si>
  <si>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</si>
  <si>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</si>
  <si>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</si>
  <si>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</si>
  <si>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</si>
  <si>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</si>
  <si>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</si>
  <si>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</si>
  <si>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</si>
  <si>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</si>
  <si>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</si>
  <si>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</si>
  <si>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</si>
  <si>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</si>
  <si>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</si>
  <si>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</si>
  <si>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</si>
  <si>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</si>
  <si>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</si>
  <si>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</si>
  <si>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</si>
  <si>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</si>
  <si>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</si>
  <si>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</si>
  <si>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</si>
  <si>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</si>
  <si>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</si>
  <si>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</si>
  <si>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</si>
  <si>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</si>
  <si>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</si>
  <si>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</si>
  <si>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</si>
  <si>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</si>
  <si>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</si>
  <si>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</si>
  <si>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</si>
  <si>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</si>
  <si>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</si>
  <si>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</si>
  <si>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</si>
  <si>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</si>
  <si>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</si>
  <si>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</si>
  <si>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</si>
  <si>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</si>
  <si>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</si>
  <si>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</si>
  <si>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</si>
  <si>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</si>
  <si>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</si>
  <si>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</si>
  <si>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</si>
  <si>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</si>
  <si>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</si>
  <si>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</si>
  <si>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</si>
  <si>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</si>
  <si>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</si>
  <si>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</si>
  <si>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</si>
  <si>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</si>
  <si>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</si>
  <si>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</si>
  <si>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</si>
  <si>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</si>
  <si>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</si>
  <si>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</si>
  <si>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</si>
  <si>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</si>
  <si>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</si>
  <si>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</si>
  <si>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</si>
  <si>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</si>
  <si>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</si>
  <si>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</si>
  <si>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</si>
  <si>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</si>
  <si>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</si>
  <si>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</si>
  <si>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</si>
  <si>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</si>
  <si>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</si>
  <si>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</si>
  <si>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</si>
  <si>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</si>
  <si>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</si>
  <si>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</si>
  <si>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</si>
  <si>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</si>
  <si>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</si>
  <si>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</si>
  <si>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</si>
  <si>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</si>
  <si>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</si>
  <si>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</si>
  <si>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</si>
  <si>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</si>
  <si>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</si>
  <si>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</si>
  <si>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</si>
  <si>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</si>
  <si>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</si>
  <si>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</si>
  <si>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</si>
  <si>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</si>
  <si>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</si>
  <si>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</si>
  <si>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</si>
  <si>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</si>
  <si>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</si>
  <si>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</si>
  <si>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</si>
  <si>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</si>
  <si>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</si>
  <si>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</si>
  <si>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</si>
  <si>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</si>
  <si>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</si>
  <si>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</si>
  <si>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</si>
  <si>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</si>
  <si>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</si>
  <si>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</si>
  <si>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</si>
  <si>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</si>
  <si>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</si>
  <si>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</si>
  <si>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</si>
  <si>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</si>
  <si>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</si>
  <si>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</si>
  <si>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</si>
  <si>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</si>
  <si>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</si>
  <si>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</si>
  <si>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</si>
  <si>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</si>
  <si>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</si>
  <si>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</si>
  <si>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</si>
  <si>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</si>
  <si>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</si>
  <si>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</si>
  <si>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</si>
  <si>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</si>
  <si>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</si>
  <si>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</si>
  <si>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</si>
  <si>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</si>
  <si>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</si>
  <si>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</si>
  <si>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</si>
  <si>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</si>
  <si>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</si>
  <si>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</si>
  <si>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</si>
  <si>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</si>
  <si>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</si>
  <si>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</si>
  <si>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</si>
  <si>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</si>
  <si>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</si>
  <si>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</si>
  <si>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</si>
  <si>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</si>
  <si>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</si>
  <si>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</si>
  <si>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</si>
  <si>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</si>
  <si>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</si>
  <si>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</si>
  <si>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</si>
  <si>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</si>
  <si>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</si>
  <si>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</si>
  <si>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</si>
  <si>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</si>
  <si>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</si>
  <si>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</si>
  <si>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</si>
  <si>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</si>
  <si>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</si>
  <si>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</si>
  <si>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</si>
  <si>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</si>
  <si>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</si>
  <si>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</si>
  <si>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</si>
  <si>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</si>
  <si>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</si>
  <si>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</si>
  <si>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</si>
  <si>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</si>
  <si>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</si>
  <si>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</si>
  <si>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</si>
  <si>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</si>
  <si>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</si>
  <si>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</si>
  <si>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</si>
  <si>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</si>
  <si>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</si>
  <si>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</si>
  <si>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</si>
  <si>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</si>
  <si>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</si>
  <si>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</si>
  <si>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</si>
  <si>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</si>
  <si>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</si>
  <si>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</si>
  <si>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</si>
  <si>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</si>
  <si>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</si>
  <si>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</si>
  <si>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</si>
  <si>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</si>
  <si>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</si>
  <si>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</si>
  <si>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</si>
  <si>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</si>
  <si>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</si>
  <si>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</si>
  <si>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</si>
  <si>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</si>
  <si>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</si>
  <si>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</si>
  <si>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</si>
  <si>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</si>
  <si>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</si>
  <si>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</si>
  <si>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</si>
  <si>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</si>
  <si>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</si>
  <si>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</si>
  <si>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</si>
  <si>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</si>
  <si>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</si>
  <si>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</si>
  <si>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</si>
  <si>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</si>
  <si>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</si>
  <si>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</si>
  <si>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</si>
  <si>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</si>
  <si>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</si>
  <si>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</si>
  <si>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</si>
  <si>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</si>
  <si>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</si>
  <si>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</si>
  <si>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</si>
  <si>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</si>
  <si>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</si>
  <si>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</si>
  <si>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</si>
  <si>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</si>
  <si>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</si>
  <si>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</si>
  <si>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</si>
  <si>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</si>
  <si>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</si>
  <si>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</si>
  <si>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</si>
  <si>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</si>
  <si>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</si>
  <si>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</si>
  <si>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</si>
  <si>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</si>
  <si>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</si>
  <si>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</si>
  <si>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</si>
  <si>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</si>
  <si>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</si>
  <si>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</si>
  <si>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</si>
  <si>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</si>
  <si>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</si>
  <si>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</si>
  <si>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</si>
  <si>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</si>
  <si>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</si>
  <si>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</si>
  <si>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</si>
  <si>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</si>
  <si>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</si>
  <si>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</si>
  <si>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</si>
  <si>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</si>
  <si>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</si>
  <si>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</si>
  <si>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</si>
  <si>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</si>
  <si>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</si>
  <si>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</si>
  <si>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</si>
  <si>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</si>
  <si>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</si>
  <si>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</si>
  <si>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</si>
  <si>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</si>
  <si>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</si>
  <si>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</si>
  <si>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</si>
  <si>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</si>
  <si>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</si>
  <si>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</si>
  <si>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</si>
  <si>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</si>
  <si>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</si>
  <si>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</si>
  <si>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</si>
  <si>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</si>
  <si>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</si>
  <si>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</si>
  <si>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</si>
  <si>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</si>
  <si>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</si>
  <si>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</si>
  <si>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</si>
  <si>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</si>
  <si>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</si>
  <si>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</si>
  <si>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</si>
  <si>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</si>
  <si>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</si>
  <si>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</si>
  <si>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</si>
  <si>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</si>
  <si>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</si>
  <si>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</si>
  <si>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</si>
  <si>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</si>
  <si>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</si>
  <si>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</si>
  <si>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</si>
  <si>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</si>
  <si>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</si>
  <si>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</si>
  <si>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</si>
  <si>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</si>
  <si>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</si>
  <si>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</si>
  <si>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</si>
  <si>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</si>
  <si>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</si>
  <si>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</si>
  <si>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</si>
  <si>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</si>
  <si>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</si>
  <si>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</si>
  <si>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</si>
  <si>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</si>
  <si>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</si>
  <si>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</si>
  <si>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</si>
  <si>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</si>
  <si>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</si>
  <si>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</si>
  <si>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</si>
  <si>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</si>
  <si>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</si>
  <si>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</si>
  <si>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</si>
  <si>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</si>
  <si>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</si>
  <si>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</si>
  <si>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</si>
  <si>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</si>
  <si>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</si>
  <si>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</si>
  <si>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</si>
  <si>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</si>
  <si>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</si>
  <si>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</si>
  <si>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</si>
  <si>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</si>
  <si>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</si>
  <si>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</si>
  <si>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</si>
  <si>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</si>
  <si>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</si>
  <si>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</si>
  <si>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</si>
  <si>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</si>
  <si>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</si>
  <si>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</si>
  <si>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</si>
  <si>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</si>
  <si>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</si>
  <si>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</si>
  <si>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</si>
  <si>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</si>
  <si>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</si>
  <si>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</si>
  <si>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</si>
  <si>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</si>
  <si>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</si>
  <si>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</si>
  <si>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</si>
  <si>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</si>
  <si>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</si>
  <si>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</si>
  <si>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</si>
  <si>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</si>
  <si>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</si>
  <si>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</si>
  <si>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</si>
  <si>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</si>
  <si>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</si>
  <si>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</si>
  <si>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</si>
  <si>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</si>
  <si>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</si>
  <si>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</si>
  <si>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</si>
  <si>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</si>
  <si>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</si>
  <si>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</si>
  <si>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</si>
  <si>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</si>
  <si>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</si>
  <si>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</si>
  <si>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</si>
  <si>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</si>
  <si>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</si>
  <si>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</si>
  <si>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</si>
  <si>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</si>
  <si>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</si>
  <si>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</si>
  <si>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</si>
  <si>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</si>
  <si>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</si>
  <si>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</si>
  <si>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</si>
  <si>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</si>
  <si>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</si>
  <si>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</si>
  <si>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</si>
  <si>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</si>
  <si>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</si>
  <si>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</si>
  <si>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</si>
  <si>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</si>
  <si>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</si>
  <si>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</si>
  <si>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</si>
  <si>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</si>
  <si>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</si>
  <si>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</si>
  <si>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</si>
  <si>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</si>
  <si>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</si>
  <si>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</si>
  <si>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</si>
  <si>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</si>
  <si>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</si>
  <si>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</si>
  <si>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</si>
  <si>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</si>
  <si>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</si>
  <si>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</si>
  <si>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</si>
  <si>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</si>
  <si>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</si>
  <si>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</si>
  <si>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</si>
  <si>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</si>
  <si>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</si>
  <si>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</si>
  <si>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</si>
  <si>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</si>
  <si>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</si>
  <si>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</si>
  <si>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</si>
  <si>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</si>
  <si>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</si>
  <si>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</si>
  <si>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</si>
  <si>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</si>
  <si>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</si>
  <si>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</si>
  <si>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</si>
  <si>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</si>
  <si>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</si>
  <si>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</si>
  <si>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</si>
  <si>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</si>
  <si>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</si>
  <si>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</si>
  <si>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</si>
  <si>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</si>
  <si>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</si>
  <si>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</si>
  <si>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</si>
  <si>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</si>
  <si>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</si>
  <si>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</si>
  <si>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</si>
  <si>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</si>
  <si>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</si>
  <si>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</si>
  <si>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</si>
  <si>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</si>
  <si>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</si>
  <si>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</si>
  <si>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</si>
  <si>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</si>
  <si>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</si>
  <si>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</si>
  <si>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</si>
  <si>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</si>
  <si>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</si>
  <si>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</si>
  <si>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</si>
  <si>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</si>
  <si>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</si>
  <si>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</si>
  <si>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</si>
  <si>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</si>
  <si>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</si>
  <si>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</si>
  <si>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</si>
  <si>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</si>
  <si>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</si>
  <si>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</si>
  <si>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</si>
  <si>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</si>
  <si>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</si>
  <si>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</si>
  <si>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</si>
  <si>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</si>
  <si>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</si>
  <si>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</si>
  <si>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</si>
  <si>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</si>
  <si>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</si>
  <si>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</si>
  <si>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</si>
  <si>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</si>
  <si>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</si>
  <si>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</si>
  <si>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</si>
  <si>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</si>
  <si>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</si>
  <si>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</si>
  <si>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</si>
  <si>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</si>
  <si>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</si>
  <si>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</si>
  <si>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</si>
  <si>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</si>
  <si>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</si>
  <si>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</si>
  <si>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</si>
  <si>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</si>
  <si>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</si>
  <si>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</si>
  <si>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</si>
  <si>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</si>
  <si>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</si>
  <si>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</si>
  <si>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</si>
  <si>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</si>
  <si>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</si>
  <si>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</si>
  <si>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</si>
  <si>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</si>
  <si>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</si>
  <si>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</si>
  <si>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</si>
  <si>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</si>
  <si>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</si>
  <si>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</si>
  <si>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</si>
  <si>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</si>
  <si>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</si>
  <si>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</si>
  <si>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</si>
  <si>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</si>
  <si>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</si>
  <si>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</si>
  <si>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</si>
  <si>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</si>
  <si>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</si>
  <si>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</si>
  <si>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</si>
  <si>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</si>
  <si>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</si>
  <si>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</si>
  <si>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</si>
  <si>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</si>
  <si>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</si>
  <si>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</si>
  <si>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</si>
  <si>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</si>
  <si>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</si>
  <si>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</si>
  <si>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</si>
  <si>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</si>
  <si>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</si>
  <si>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</si>
  <si>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</si>
  <si>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</si>
  <si>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</si>
  <si>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</si>
  <si>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</si>
  <si>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</si>
  <si>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</si>
  <si>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</si>
  <si>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</si>
  <si>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</si>
  <si>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</si>
  <si>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</si>
  <si>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</si>
  <si>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</si>
  <si>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</si>
  <si>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</si>
  <si>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</si>
  <si>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</si>
  <si>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</si>
  <si>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</si>
  <si>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</si>
  <si>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</si>
  <si>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</si>
  <si>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</si>
  <si>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</si>
  <si>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</si>
  <si>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</si>
  <si>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</si>
  <si>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</si>
  <si>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</si>
  <si>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</si>
  <si>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</si>
  <si>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</si>
  <si>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</si>
  <si>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</si>
  <si>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</si>
  <si>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</si>
  <si>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</si>
  <si>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</si>
  <si>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</si>
  <si>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</si>
  <si>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</si>
  <si>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</si>
  <si>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</si>
  <si>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</si>
  <si>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</si>
  <si>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</si>
  <si>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</si>
  <si>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</si>
  <si>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</si>
  <si>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</si>
  <si>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</si>
  <si>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</si>
  <si>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</si>
  <si>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</si>
  <si>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</si>
  <si>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</si>
  <si>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</si>
  <si>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</si>
  <si>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</si>
  <si>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</si>
  <si>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</si>
  <si>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</si>
  <si>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</si>
  <si>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</si>
  <si>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</si>
  <si>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</si>
  <si>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</si>
  <si>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</si>
  <si>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</si>
  <si>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</si>
  <si>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</si>
  <si>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</si>
  <si>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</si>
  <si>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</si>
  <si>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</si>
  <si>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</si>
  <si>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</si>
  <si>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</si>
  <si>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</si>
  <si>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</si>
  <si>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</si>
  <si>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</si>
  <si>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</si>
  <si>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</si>
  <si>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</si>
  <si>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</si>
  <si>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</si>
  <si>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</si>
  <si>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</si>
  <si>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</si>
  <si>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</si>
  <si>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</si>
  <si>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</si>
  <si>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</si>
  <si>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</si>
  <si>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</si>
  <si>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</si>
  <si>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</si>
  <si>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</si>
  <si>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</si>
  <si>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</si>
  <si>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</si>
  <si>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</si>
  <si>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</si>
  <si>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</si>
  <si>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</si>
  <si>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</si>
  <si>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</si>
  <si>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</si>
  <si>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</si>
  <si>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</si>
  <si>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</si>
  <si>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</si>
  <si>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</si>
  <si>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</si>
  <si>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</si>
  <si>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</si>
  <si>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</si>
  <si>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</si>
  <si>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</si>
  <si>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</si>
  <si>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</si>
  <si>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</si>
  <si>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</si>
  <si>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</si>
  <si>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</si>
  <si>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</si>
  <si>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</si>
  <si>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</si>
  <si>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</si>
  <si>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</si>
  <si>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</si>
  <si>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</si>
  <si>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</si>
  <si>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</si>
  <si>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</si>
  <si>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</si>
  <si>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</si>
  <si>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</si>
  <si>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</si>
  <si>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</si>
  <si>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</si>
  <si>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</si>
  <si>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</si>
  <si>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</si>
  <si>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</si>
  <si>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</si>
  <si>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</si>
  <si>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</si>
  <si>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</si>
  <si>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</si>
  <si>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</si>
  <si>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</si>
  <si>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</si>
  <si>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</si>
  <si>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</si>
  <si>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</si>
  <si>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</si>
  <si>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</si>
  <si>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</si>
  <si>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</si>
  <si>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</si>
  <si>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</si>
  <si>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</si>
  <si>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</si>
  <si>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</si>
  <si>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</si>
  <si>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</si>
  <si>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</si>
  <si>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</si>
  <si>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</si>
  <si>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</si>
  <si>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</si>
  <si>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</si>
  <si>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</si>
  <si>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</si>
  <si>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</si>
  <si>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</si>
  <si>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</si>
  <si>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</si>
  <si>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</si>
  <si>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</si>
  <si>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</si>
  <si>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</si>
  <si>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</si>
  <si>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</si>
  <si>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</si>
  <si>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</si>
  <si>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</si>
  <si>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</si>
  <si>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</si>
  <si>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</si>
  <si>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</si>
  <si>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</si>
  <si>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</si>
  <si>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</si>
  <si>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</si>
  <si>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</si>
  <si>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</si>
  <si>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</si>
  <si>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</si>
  <si>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</si>
  <si>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</si>
  <si>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</si>
  <si>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</si>
  <si>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</si>
  <si>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</si>
  <si>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</si>
  <si>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</si>
  <si>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</si>
  <si>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</si>
  <si>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</si>
  <si>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</si>
  <si>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</si>
  <si>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</si>
  <si>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</si>
  <si>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</si>
  <si>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</si>
  <si>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</si>
  <si>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</si>
  <si>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</si>
  <si>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</si>
  <si>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</si>
  <si>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</si>
  <si>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</si>
  <si>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</si>
  <si>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</si>
  <si>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</si>
  <si>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</si>
  <si>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</si>
  <si>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</si>
  <si>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</si>
  <si>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</si>
  <si>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</si>
  <si>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</si>
  <si>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</si>
  <si>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</si>
  <si>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</si>
  <si>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</si>
  <si>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</si>
  <si>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</si>
  <si>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</si>
  <si>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</si>
  <si>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</si>
  <si>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</si>
  <si>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</si>
  <si>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</si>
  <si>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</si>
  <si>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</si>
  <si>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</si>
  <si>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</si>
  <si>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</si>
  <si>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</si>
  <si>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</si>
  <si>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</si>
  <si>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</si>
  <si>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</si>
  <si>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</si>
  <si>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</si>
  <si>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</si>
  <si>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</si>
  <si>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</si>
  <si>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</si>
  <si>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</si>
  <si>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</si>
  <si>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</si>
  <si>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</si>
  <si>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</si>
  <si>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</si>
  <si>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</si>
  <si>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</si>
  <si>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</si>
  <si>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</si>
  <si>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</si>
  <si>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</si>
  <si>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</si>
  <si>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</si>
  <si>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</si>
  <si>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</si>
  <si>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</si>
  <si>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</si>
  <si>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</si>
  <si>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</si>
  <si>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</si>
  <si>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</si>
  <si>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</si>
  <si>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</si>
  <si>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</si>
  <si>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</si>
  <si>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</si>
  <si>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</si>
  <si>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</si>
  <si>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</si>
  <si>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</si>
  <si>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</si>
  <si>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</si>
  <si>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</si>
  <si>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</si>
  <si>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</si>
  <si>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</si>
  <si>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</si>
  <si>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</si>
  <si>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</si>
  <si>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</si>
  <si>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</si>
  <si>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</si>
  <si>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</si>
  <si>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</si>
  <si>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</si>
  <si>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</si>
  <si>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</si>
  <si>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</si>
  <si>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</si>
  <si>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</si>
  <si>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</si>
  <si>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</si>
  <si>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</si>
  <si>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</si>
  <si>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</si>
  <si>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</si>
  <si>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</si>
  <si>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</si>
  <si>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</si>
  <si>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</si>
  <si>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</si>
  <si>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</si>
  <si>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</si>
  <si>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</si>
  <si>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</si>
  <si>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</si>
  <si>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</si>
  <si>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</si>
  <si>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</si>
  <si>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</si>
  <si>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</si>
  <si>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</si>
  <si>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</si>
  <si>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</si>
  <si>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</si>
  <si>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</si>
  <si>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</si>
  <si>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</si>
  <si>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</si>
  <si>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</si>
  <si>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</si>
  <si>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</si>
  <si>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</si>
  <si>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</si>
  <si>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</si>
  <si>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</si>
  <si>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</si>
  <si>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</si>
  <si>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</si>
  <si>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</si>
  <si>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</si>
  <si>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</si>
  <si>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</si>
  <si>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</si>
  <si>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</si>
  <si>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</si>
  <si>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</si>
  <si>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</si>
  <si>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</si>
  <si>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</si>
  <si>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</si>
  <si>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</si>
  <si>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</si>
  <si>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</si>
  <si>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</si>
  <si>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</si>
  <si>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</si>
  <si>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</si>
  <si>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</si>
  <si>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</si>
  <si>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</si>
  <si>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</si>
  <si>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</si>
  <si>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</si>
  <si>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</si>
  <si>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</si>
  <si>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</si>
  <si>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</si>
  <si>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</si>
  <si>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</si>
  <si>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</si>
  <si>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</si>
  <si>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</si>
  <si>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</si>
  <si>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</si>
  <si>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</si>
  <si>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</si>
  <si>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</si>
  <si>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</si>
  <si>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</si>
  <si>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</si>
  <si>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</si>
  <si>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</si>
  <si>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</si>
  <si>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</si>
  <si>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</si>
  <si>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</si>
  <si>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</si>
  <si>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</si>
  <si>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</si>
  <si>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</si>
  <si>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</si>
  <si>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</si>
  <si>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</si>
  <si>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</si>
  <si>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</si>
  <si>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</si>
  <si>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</si>
  <si>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</si>
  <si>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</si>
  <si>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</si>
  <si>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</si>
  <si>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</si>
  <si>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</si>
  <si>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</si>
  <si>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</si>
  <si>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</si>
  <si>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</si>
  <si>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</si>
  <si>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</si>
  <si>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</si>
  <si>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</si>
  <si>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</si>
  <si>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</si>
  <si>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</si>
  <si>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</si>
  <si>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</si>
  <si>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</si>
  <si>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</si>
  <si>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</si>
  <si>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</si>
  <si>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</si>
  <si>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</si>
  <si>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</si>
  <si>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</si>
  <si>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</si>
  <si>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</si>
  <si>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</si>
  <si>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</si>
  <si>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</si>
  <si>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</si>
  <si>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</si>
  <si>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</si>
  <si>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</si>
  <si>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</si>
  <si>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</si>
  <si>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</si>
  <si>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</si>
  <si>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</si>
  <si>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</si>
  <si>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</si>
  <si>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</si>
  <si>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</si>
  <si>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</si>
  <si>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</si>
  <si>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</si>
  <si>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</si>
  <si>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</si>
  <si>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</si>
  <si>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</si>
  <si>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</si>
  <si>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</si>
  <si>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</si>
  <si>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</si>
  <si>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</si>
  <si>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</si>
  <si>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</si>
  <si>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</si>
  <si>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</si>
  <si>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</si>
  <si>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</si>
  <si>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</si>
  <si>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</si>
  <si>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</si>
  <si>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</si>
  <si>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</si>
  <si>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</si>
  <si>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</si>
  <si>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</si>
  <si>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</si>
  <si>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</si>
  <si>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</si>
  <si>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</si>
  <si>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</si>
  <si>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</si>
  <si>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</si>
  <si>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</si>
  <si>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</si>
  <si>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</si>
  <si>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</si>
  <si>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</si>
  <si>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</si>
  <si>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</si>
  <si>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</si>
  <si>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</si>
  <si>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</si>
  <si>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</si>
  <si>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</si>
  <si>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</si>
  <si>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</si>
  <si>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</si>
  <si>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</si>
  <si>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</si>
  <si>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</si>
  <si>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</si>
  <si>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</si>
  <si>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</si>
  <si>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</si>
  <si>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</si>
  <si>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</si>
  <si>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</si>
  <si>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</si>
  <si>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</si>
  <si>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</si>
  <si>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</si>
  <si>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</si>
  <si>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</si>
  <si>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</si>
  <si>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</si>
  <si>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</si>
  <si>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</si>
  <si>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</si>
  <si>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</si>
  <si>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</si>
  <si>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</si>
  <si>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</si>
  <si>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</si>
  <si>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</si>
  <si>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</si>
  <si>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</si>
  <si>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</si>
  <si>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</si>
  <si>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</si>
  <si>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</si>
  <si>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</si>
  <si>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</si>
  <si>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</si>
  <si>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</si>
  <si>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</si>
  <si>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</si>
  <si>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</si>
  <si>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</si>
  <si>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</si>
  <si>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</si>
  <si>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</si>
  <si>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</si>
  <si>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</si>
  <si>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</si>
  <si>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</si>
  <si>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</si>
  <si>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</si>
  <si>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</si>
  <si>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</si>
  <si>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</si>
  <si>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</si>
  <si>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</si>
  <si>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</si>
  <si>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</si>
  <si>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</si>
  <si>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</si>
  <si>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</si>
  <si>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</si>
  <si>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</si>
  <si>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</si>
  <si>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</si>
  <si>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</si>
  <si>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</si>
  <si>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</si>
  <si>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</si>
  <si>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</si>
  <si>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</si>
  <si>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</si>
  <si>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</si>
  <si>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</si>
  <si>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</si>
  <si>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</si>
  <si>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</si>
  <si>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</si>
  <si>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</si>
  <si>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</si>
  <si>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</si>
  <si>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</si>
  <si>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</si>
  <si>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</si>
  <si>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</si>
  <si>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</si>
  <si>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</si>
  <si>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</si>
  <si>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</si>
  <si>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</si>
  <si>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</si>
  <si>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</si>
  <si>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</si>
  <si>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</si>
  <si>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</si>
  <si>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</si>
  <si>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</si>
  <si>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</si>
  <si>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</si>
  <si>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</si>
  <si>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</si>
  <si>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</si>
  <si>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</si>
  <si>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</si>
  <si>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</si>
  <si>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</si>
  <si>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</si>
  <si>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</si>
  <si>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</si>
  <si>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</si>
  <si>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</si>
  <si>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</si>
  <si>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</si>
  <si>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</si>
  <si>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</si>
  <si>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</si>
  <si>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</si>
  <si>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</si>
  <si>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</si>
  <si>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</si>
  <si>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</si>
  <si>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</si>
  <si>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</si>
  <si>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</si>
  <si>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</si>
  <si>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</si>
  <si>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</si>
  <si>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</si>
  <si>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</si>
  <si>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</si>
  <si>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</si>
  <si>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</si>
  <si>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</si>
  <si>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</si>
  <si>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</si>
  <si>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</si>
  <si>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</si>
  <si>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</si>
  <si>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</si>
  <si>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</si>
  <si>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</si>
  <si>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</si>
  <si>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</si>
  <si>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</si>
  <si>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</si>
  <si>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</si>
  <si>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</si>
  <si>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</si>
  <si>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</si>
  <si>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</si>
  <si>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</si>
  <si>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</si>
  <si>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</si>
  <si>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</si>
  <si>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</si>
  <si>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</si>
  <si>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</si>
  <si>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</si>
  <si>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</si>
  <si>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</si>
  <si>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</si>
  <si>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</si>
  <si>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</si>
  <si>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</si>
  <si>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</si>
  <si>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</si>
  <si>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</si>
  <si>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</si>
  <si>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</si>
  <si>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</si>
  <si>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</si>
  <si>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</si>
  <si>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</si>
  <si>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</si>
  <si>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</si>
  <si>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</si>
  <si>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</si>
  <si>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</si>
  <si>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</si>
  <si>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</si>
  <si>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</si>
  <si>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</si>
  <si>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</si>
  <si>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</si>
  <si>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</si>
  <si>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</si>
  <si>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</si>
  <si>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</si>
  <si>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</si>
  <si>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</si>
  <si>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</si>
  <si>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</si>
  <si>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</si>
  <si>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</si>
  <si>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</si>
  <si>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</si>
  <si>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</si>
  <si>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</si>
  <si>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</si>
  <si>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</si>
  <si>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</si>
  <si>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</si>
  <si>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</si>
  <si>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</si>
  <si>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</si>
  <si>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</si>
  <si>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</si>
  <si>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</si>
  <si>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</si>
  <si>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</si>
  <si>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</si>
  <si>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</si>
  <si>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</si>
  <si>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</si>
  <si>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</si>
  <si>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</si>
  <si>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</si>
  <si>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</si>
  <si>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</si>
  <si>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</si>
  <si>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</si>
  <si>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</si>
  <si>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</si>
  <si>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</si>
  <si>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</si>
  <si>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</si>
  <si>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</si>
  <si>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</si>
  <si>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</si>
  <si>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</si>
  <si>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</si>
  <si>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</si>
  <si>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</si>
  <si>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</si>
  <si>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</si>
  <si>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</si>
  <si>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</si>
  <si>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</si>
  <si>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</si>
  <si>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</si>
  <si>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</si>
  <si>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</si>
  <si>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</si>
  <si>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</si>
  <si>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</si>
  <si>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</si>
  <si>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</si>
  <si>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</si>
  <si>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</si>
  <si>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</si>
  <si>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</si>
  <si>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</si>
  <si>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</si>
  <si>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</si>
  <si>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</si>
  <si>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</si>
  <si>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</si>
  <si>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</si>
  <si>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</si>
  <si>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</si>
  <si>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</si>
  <si>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</si>
  <si>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</si>
  <si>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</si>
  <si>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</si>
  <si>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</si>
  <si>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</si>
  <si>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</si>
  <si>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</si>
  <si>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</si>
  <si>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</si>
  <si>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</si>
  <si>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</si>
  <si>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</si>
  <si>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</si>
  <si>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</si>
  <si>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</si>
  <si>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</si>
  <si>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</si>
  <si>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</si>
  <si>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</si>
  <si>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</si>
  <si>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</si>
  <si>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</si>
  <si>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</si>
  <si>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</si>
  <si>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</si>
  <si>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</si>
  <si>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</si>
  <si>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</si>
  <si>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</si>
  <si>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</si>
  <si>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</si>
  <si>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</si>
  <si>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</si>
  <si>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</si>
  <si>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</si>
  <si>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</si>
  <si>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</si>
  <si>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</si>
  <si>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</si>
  <si>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</si>
  <si>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</si>
  <si>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</si>
  <si>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</si>
  <si>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</si>
  <si>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</si>
  <si>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</si>
  <si>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</si>
  <si>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</si>
  <si>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</si>
  <si>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</si>
  <si>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</si>
  <si>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</si>
  <si>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</si>
  <si>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</si>
  <si>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</si>
  <si>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</si>
  <si>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</si>
  <si>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</si>
  <si>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</si>
  <si>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</si>
  <si>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</si>
  <si>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</si>
  <si>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</si>
  <si>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</si>
  <si>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</si>
  <si>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</si>
  <si>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</si>
  <si>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</si>
  <si>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</si>
  <si>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</si>
  <si>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</si>
  <si>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</si>
  <si>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</si>
  <si>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</si>
  <si>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</si>
  <si>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</si>
  <si>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</si>
  <si>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</si>
  <si>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</si>
  <si>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</si>
  <si>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</si>
  <si>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</si>
  <si>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</si>
  <si>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</si>
  <si>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</si>
  <si>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</si>
  <si>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</si>
  <si>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</si>
  <si>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</si>
  <si>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</si>
  <si>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</si>
  <si>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</si>
  <si>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</si>
  <si>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</si>
  <si>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</si>
  <si>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</si>
  <si>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</si>
  <si>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</si>
  <si>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</si>
  <si>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</si>
  <si>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</si>
  <si>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</si>
  <si>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</si>
  <si>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</si>
  <si>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</si>
  <si>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</si>
  <si>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</si>
  <si>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</si>
  <si>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</si>
  <si>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</si>
  <si>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</si>
  <si>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</si>
  <si>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</si>
  <si>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</si>
  <si>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</si>
  <si>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</si>
  <si>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</si>
  <si>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</si>
  <si>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</si>
  <si>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</si>
  <si>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</si>
  <si>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</si>
  <si>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</si>
  <si>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</si>
  <si>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</si>
  <si>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</si>
  <si>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</si>
  <si>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</si>
  <si>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</si>
  <si>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</si>
  <si>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</si>
  <si>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</si>
  <si>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</si>
  <si>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</si>
  <si>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</si>
  <si>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</si>
  <si>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</si>
  <si>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</si>
  <si>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</si>
  <si>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</si>
  <si>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</si>
  <si>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</si>
  <si>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</si>
  <si>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</si>
  <si>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</si>
  <si>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</si>
  <si>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</si>
  <si>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</si>
  <si>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</si>
  <si>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</si>
  <si>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</si>
  <si>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</si>
  <si>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</si>
  <si>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</si>
  <si>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</si>
  <si>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</si>
  <si>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</si>
  <si>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</si>
  <si>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</si>
  <si>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</si>
  <si>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</si>
  <si>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</si>
  <si>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</si>
  <si>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</si>
  <si>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</si>
  <si>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</si>
  <si>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</si>
  <si>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</si>
  <si>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</si>
  <si>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</si>
  <si>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</si>
  <si>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</si>
  <si>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</si>
  <si>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</si>
  <si>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</si>
  <si>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</si>
  <si>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</si>
  <si>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</si>
  <si>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</si>
  <si>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</si>
  <si>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</si>
  <si>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</si>
  <si>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</si>
  <si>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</si>
  <si>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</si>
  <si>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</si>
  <si>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</si>
  <si>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</si>
  <si>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</si>
  <si>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</si>
  <si>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</si>
  <si>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</si>
  <si>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</si>
  <si>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</si>
  <si>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</si>
  <si>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</si>
  <si>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</si>
  <si>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</si>
  <si>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</si>
  <si>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</si>
  <si>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</si>
  <si>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</si>
  <si>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</si>
  <si>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</si>
  <si>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</si>
  <si>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</si>
  <si>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</si>
  <si>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</si>
  <si>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</si>
  <si>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</si>
  <si>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</si>
  <si>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</si>
  <si>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</si>
  <si>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</si>
  <si>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</si>
  <si>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</si>
  <si>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</si>
  <si>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</si>
  <si>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</si>
  <si>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</si>
  <si>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</si>
  <si>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</si>
  <si>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</si>
  <si>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</si>
  <si>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</si>
  <si>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</si>
  <si>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</si>
  <si>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</si>
  <si>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</si>
  <si>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</si>
  <si>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</si>
  <si>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</si>
  <si>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</si>
  <si>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</si>
  <si>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</si>
  <si>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</si>
  <si>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</si>
  <si>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</si>
  <si>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</si>
  <si>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</si>
  <si>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</si>
  <si>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</si>
  <si>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</si>
  <si>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</si>
  <si>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</si>
  <si>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</si>
  <si>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</si>
  <si>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</si>
  <si>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</si>
  <si>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</si>
  <si>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</si>
  <si>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</si>
  <si>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</si>
  <si>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</si>
  <si>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</si>
  <si>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</si>
  <si>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</si>
  <si>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</si>
  <si>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</si>
  <si>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</si>
  <si>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</si>
  <si>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</si>
  <si>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</si>
  <si>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</si>
  <si>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</si>
  <si>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</si>
  <si>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</si>
  <si>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</si>
  <si>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</si>
  <si>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</si>
  <si>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</si>
  <si>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</si>
  <si>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</si>
  <si>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</si>
  <si>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</si>
  <si>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</si>
  <si>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</si>
  <si>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</si>
  <si>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</si>
  <si>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</si>
  <si>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</si>
  <si>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</si>
  <si>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</si>
  <si>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</si>
  <si>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</si>
  <si>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</si>
  <si>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</si>
  <si>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</si>
  <si>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</si>
  <si>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</si>
  <si>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</si>
  <si>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</si>
  <si>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</si>
  <si>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</si>
  <si>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</si>
  <si>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</si>
  <si>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</si>
  <si>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</si>
  <si>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</si>
  <si>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</si>
  <si>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</si>
  <si>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</si>
  <si>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</si>
  <si>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</si>
  <si>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</si>
  <si>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</si>
  <si>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</si>
  <si>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</si>
  <si>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</si>
  <si>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</si>
  <si>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</si>
  <si>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</si>
  <si>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</si>
  <si>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</si>
  <si>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</si>
  <si>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</si>
  <si>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</si>
  <si>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</si>
  <si>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</si>
  <si>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</si>
  <si>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</si>
  <si>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</si>
  <si>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</si>
  <si>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</si>
  <si>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</si>
  <si>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</si>
  <si>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</si>
  <si>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</si>
  <si>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</si>
  <si>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</si>
  <si>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</si>
  <si>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</si>
  <si>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</si>
  <si>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</si>
  <si>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</si>
  <si>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</si>
  <si>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</si>
  <si>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</si>
  <si>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</si>
  <si>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</si>
  <si>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</si>
  <si>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</si>
  <si>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</si>
  <si>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</si>
  <si>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</si>
  <si>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</si>
  <si>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</si>
  <si>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</si>
  <si>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</si>
  <si>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</si>
  <si>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</si>
  <si>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</si>
  <si>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</si>
  <si>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</si>
  <si>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</si>
  <si>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</si>
  <si>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</si>
  <si>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</si>
  <si>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</si>
  <si>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</si>
  <si>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</si>
  <si>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</si>
  <si>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</si>
  <si>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</si>
  <si>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</si>
  <si>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</si>
  <si>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</si>
  <si>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</si>
  <si>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</si>
  <si>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</si>
  <si>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</si>
  <si>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</si>
  <si>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</si>
  <si>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</si>
  <si>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</si>
  <si>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</si>
  <si>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</si>
  <si>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</si>
  <si>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</si>
  <si>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</si>
  <si>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</si>
  <si>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</si>
  <si>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</si>
  <si>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</si>
  <si>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</si>
  <si>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</si>
  <si>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</si>
  <si>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</si>
  <si>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</si>
  <si>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</si>
  <si>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</si>
  <si>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</si>
  <si>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</si>
  <si>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</si>
  <si>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</si>
  <si>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</si>
  <si>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</si>
  <si>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</si>
  <si>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</si>
  <si>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</si>
  <si>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</si>
  <si>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</si>
  <si>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</si>
  <si>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</si>
  <si>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</si>
  <si>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</si>
  <si>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</si>
  <si>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</si>
  <si>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</si>
  <si>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</si>
  <si>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</si>
  <si>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</si>
  <si>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</si>
  <si>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</si>
  <si>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</si>
  <si>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</si>
  <si>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</si>
  <si>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</si>
  <si>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</si>
  <si>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</si>
  <si>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</si>
  <si>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</si>
  <si>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</si>
  <si>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</si>
  <si>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</si>
  <si>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</si>
  <si>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</si>
  <si>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</si>
  <si>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</si>
  <si>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</si>
  <si>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</si>
  <si>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</si>
  <si>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</si>
  <si>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</si>
  <si>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</si>
  <si>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</si>
  <si>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</si>
  <si>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</si>
  <si>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</si>
  <si>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</si>
  <si>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</si>
  <si>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</si>
  <si>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</si>
  <si>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</si>
  <si>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</si>
  <si>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</si>
  <si>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</si>
  <si>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</si>
  <si>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</si>
  <si>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</si>
  <si>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</si>
  <si>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</si>
  <si>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</si>
  <si>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</si>
  <si>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</si>
  <si>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</si>
  <si>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</si>
  <si>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</si>
  <si>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</si>
  <si>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</si>
  <si>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</si>
  <si>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</si>
  <si>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</si>
  <si>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</si>
  <si>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</si>
  <si>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</si>
  <si>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</si>
  <si>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</si>
  <si>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</si>
  <si>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</si>
  <si>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</si>
  <si>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</si>
  <si>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</si>
  <si>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</si>
  <si>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</si>
  <si>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</si>
  <si>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</si>
  <si>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</si>
  <si>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</si>
  <si>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</si>
  <si>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</si>
  <si>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</si>
  <si>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</si>
  <si>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</si>
  <si>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</si>
  <si>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</si>
  <si>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</si>
  <si>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</si>
  <si>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</si>
  <si>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</si>
  <si>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</si>
  <si>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</si>
  <si>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</si>
  <si>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</si>
  <si>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</si>
  <si>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</si>
  <si>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</si>
  <si>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</si>
  <si>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</si>
  <si>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</si>
  <si>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</si>
  <si>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</si>
  <si>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</si>
  <si>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</si>
  <si>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</si>
  <si>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</si>
  <si>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</si>
  <si>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</si>
  <si>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</si>
  <si>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</si>
  <si>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</si>
  <si>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</si>
  <si>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</si>
  <si>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</si>
  <si>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</si>
  <si>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</si>
  <si>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</si>
  <si>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</si>
  <si>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</si>
  <si>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</si>
  <si>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</si>
  <si>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</si>
  <si>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</si>
  <si>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</si>
  <si>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</si>
  <si>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</si>
  <si>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</si>
  <si>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</si>
  <si>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</si>
  <si>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</si>
  <si>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</si>
  <si>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</si>
  <si>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</si>
  <si>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</si>
  <si>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</si>
  <si>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</si>
  <si>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</si>
  <si>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</si>
  <si>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</si>
  <si>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</si>
  <si>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</si>
  <si>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</si>
  <si>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</si>
  <si>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</si>
  <si>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</si>
  <si>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</si>
  <si>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</si>
  <si>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</si>
  <si>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</si>
  <si>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</si>
  <si>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</si>
  <si>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</si>
  <si>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</si>
  <si>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</si>
  <si>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</si>
  <si>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</si>
  <si>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</si>
  <si>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</si>
  <si>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</si>
  <si>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</si>
  <si>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</si>
  <si>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</si>
  <si>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</si>
  <si>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</si>
  <si>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</si>
  <si>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</si>
  <si>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</si>
  <si>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</si>
  <si>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</si>
  <si>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</si>
  <si>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</si>
  <si>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</si>
  <si>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</si>
  <si>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</si>
  <si>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</si>
  <si>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</si>
  <si>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</si>
  <si>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</si>
  <si>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</si>
  <si>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</si>
  <si>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</si>
  <si>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</si>
  <si>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</si>
  <si>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</si>
  <si>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</si>
  <si>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</si>
  <si>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</si>
  <si>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</si>
  <si>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</si>
  <si>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</si>
  <si>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</si>
  <si>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</si>
  <si>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</si>
  <si>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</si>
  <si>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</si>
  <si>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</si>
  <si>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</si>
  <si>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</si>
  <si>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</si>
  <si>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</si>
  <si>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</si>
  <si>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</si>
  <si>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</si>
  <si>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</si>
  <si>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</si>
  <si>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</si>
  <si>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</si>
  <si>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</si>
  <si>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</si>
  <si>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</si>
  <si>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</si>
  <si>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</si>
  <si>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</si>
  <si>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</si>
  <si>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</si>
  <si>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</si>
  <si>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</si>
  <si>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</si>
  <si>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</si>
  <si>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</si>
  <si>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</si>
  <si>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</si>
  <si>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</si>
  <si>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</si>
  <si>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</si>
  <si>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</si>
  <si>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</si>
  <si>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</si>
  <si>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</si>
  <si>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</si>
  <si>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</si>
  <si>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</si>
  <si>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</si>
  <si>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</si>
  <si>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</si>
  <si>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</si>
  <si>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</si>
  <si>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</si>
  <si>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</si>
  <si>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</si>
  <si>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</si>
  <si>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</si>
  <si>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</si>
  <si>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</si>
  <si>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</si>
  <si>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</si>
  <si>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</si>
  <si>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</si>
  <si>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</si>
  <si>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</si>
  <si>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</si>
  <si>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</si>
  <si>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</si>
  <si>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</si>
  <si>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</si>
  <si>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</si>
  <si>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</si>
  <si>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</si>
  <si>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</si>
  <si>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</si>
  <si>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</si>
  <si>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</si>
  <si>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</si>
  <si>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</si>
  <si>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</si>
  <si>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</si>
  <si>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</si>
  <si>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</si>
  <si>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</si>
  <si>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</si>
  <si>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</si>
  <si>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</si>
  <si>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</si>
  <si>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</si>
  <si>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</si>
  <si>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</si>
  <si>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</si>
  <si>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</si>
  <si>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</si>
  <si>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</si>
  <si>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</si>
  <si>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</si>
  <si>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</si>
  <si>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</si>
  <si>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</si>
  <si>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</si>
  <si>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</si>
  <si>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</si>
  <si>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</si>
  <si>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</si>
  <si>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</si>
  <si>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</si>
  <si>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</si>
  <si>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</si>
  <si>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</si>
  <si>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</si>
  <si>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</si>
  <si>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</si>
  <si>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</si>
  <si>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</si>
  <si>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</si>
  <si>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</si>
  <si>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</si>
  <si>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</si>
  <si>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</si>
  <si>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</si>
  <si>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</si>
  <si>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</si>
  <si>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</si>
  <si>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</si>
  <si>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</si>
  <si>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</si>
  <si>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</si>
  <si>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</si>
  <si>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</si>
  <si>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</si>
  <si>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</si>
  <si>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</si>
  <si>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</si>
  <si>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</si>
  <si>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</si>
  <si>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</si>
  <si>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</si>
  <si>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</si>
  <si>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</si>
  <si>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</si>
  <si>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</si>
  <si>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</si>
  <si>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</si>
  <si>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</si>
  <si>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</si>
  <si>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</si>
  <si>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</si>
  <si>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</si>
  <si>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</si>
  <si>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</si>
  <si>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</si>
  <si>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</si>
  <si>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</si>
  <si>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</si>
  <si>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</si>
  <si>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</si>
  <si>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</si>
  <si>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</si>
  <si>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</si>
  <si>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</si>
  <si>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</si>
  <si>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</si>
  <si>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</si>
  <si>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</si>
  <si>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</si>
  <si>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</si>
  <si>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</si>
  <si>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</si>
  <si>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</si>
  <si>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</si>
  <si>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</si>
  <si>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</si>
  <si>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</si>
  <si>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</si>
  <si>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</si>
  <si>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</si>
  <si>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</si>
  <si>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</si>
  <si>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</si>
  <si>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</si>
  <si>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</si>
  <si>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</si>
  <si>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</si>
  <si>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</si>
  <si>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</si>
  <si>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</si>
  <si>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</si>
  <si>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</si>
  <si>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</si>
  <si>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</si>
  <si>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</si>
  <si>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</si>
  <si>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</si>
  <si>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</si>
  <si>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</si>
  <si>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</si>
  <si>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</si>
  <si>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</si>
  <si>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</si>
  <si>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</si>
  <si>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</si>
  <si>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</si>
  <si>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</si>
  <si>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</si>
  <si>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</si>
  <si>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</si>
  <si>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</si>
  <si>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</si>
  <si>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</si>
  <si>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</si>
  <si>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</si>
  <si>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</si>
  <si>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</si>
  <si>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</si>
  <si>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</si>
  <si>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</si>
  <si>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</si>
  <si>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</si>
  <si>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</si>
  <si>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</si>
  <si>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</si>
  <si>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</si>
  <si>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</si>
  <si>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</si>
  <si>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</si>
  <si>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</si>
  <si>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</si>
  <si>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</si>
  <si>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</si>
  <si>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</si>
  <si>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</si>
  <si>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</si>
  <si>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</si>
  <si>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</si>
  <si>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</si>
  <si>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</si>
  <si>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</si>
  <si>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</si>
  <si>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</si>
  <si>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</si>
  <si>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</si>
  <si>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</si>
  <si>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</si>
  <si>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</si>
  <si>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</si>
  <si>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</si>
  <si>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</si>
  <si>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</si>
  <si>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</si>
  <si>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</si>
  <si>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</si>
  <si>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</si>
  <si>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</si>
  <si>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</si>
  <si>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</si>
  <si>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</si>
  <si>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</si>
  <si>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</si>
  <si>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</si>
  <si>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</si>
  <si>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</si>
  <si>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</si>
  <si>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</si>
  <si>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</si>
  <si>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</si>
  <si>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</si>
  <si>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</si>
  <si>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</si>
  <si>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</si>
  <si>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</si>
  <si>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</si>
  <si>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</si>
  <si>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</si>
  <si>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</si>
  <si>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</si>
  <si>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</si>
  <si>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</si>
  <si>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</si>
  <si>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</si>
  <si>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</si>
  <si>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</si>
  <si>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</si>
  <si>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</si>
  <si>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</si>
  <si>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</si>
  <si>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</si>
  <si>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</si>
  <si>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</si>
  <si>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</si>
  <si>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</si>
  <si>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</si>
  <si>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</si>
  <si>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</si>
  <si>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</si>
  <si>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</si>
  <si>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</si>
  <si>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</si>
  <si>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</si>
  <si>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</si>
  <si>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</si>
  <si>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</si>
  <si>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</si>
  <si>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</si>
  <si>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</si>
  <si>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</si>
  <si>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</si>
  <si>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</si>
  <si>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</si>
  <si>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</si>
  <si>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</si>
  <si>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</si>
  <si>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</si>
  <si>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</si>
  <si>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</si>
  <si>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</si>
  <si>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</si>
  <si>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</si>
  <si>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</si>
  <si>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</si>
  <si>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</si>
  <si>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</si>
  <si>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</si>
  <si>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</si>
  <si>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</si>
  <si>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</si>
  <si>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</si>
  <si>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</si>
  <si>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</si>
  <si>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</si>
  <si>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</si>
  <si>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</si>
  <si>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</si>
  <si>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</si>
  <si>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</si>
  <si>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</si>
  <si>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</si>
  <si>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</si>
  <si>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</si>
  <si>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</si>
  <si>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</si>
  <si>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</si>
  <si>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</si>
  <si>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</si>
  <si>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</si>
  <si>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</si>
  <si>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</si>
  <si>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</si>
  <si>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</si>
  <si>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</si>
  <si>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</si>
  <si>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</si>
  <si>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</si>
  <si>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</si>
  <si>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</si>
  <si>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</si>
  <si>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</si>
  <si>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</si>
  <si>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</si>
  <si>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</si>
  <si>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</si>
  <si>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</si>
  <si>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</si>
  <si>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</si>
  <si>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</si>
  <si>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</si>
  <si>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</si>
  <si>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</si>
  <si>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</si>
  <si>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</si>
  <si>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</si>
  <si>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</si>
  <si>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</si>
  <si>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</si>
  <si>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</si>
  <si>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</si>
  <si>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</si>
  <si>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</si>
  <si>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</si>
  <si>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</si>
  <si>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</si>
  <si>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</si>
  <si>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</si>
  <si>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</si>
  <si>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</si>
  <si>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</si>
  <si>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</si>
  <si>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</si>
  <si>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</si>
  <si>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</si>
  <si>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</si>
  <si>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</si>
  <si>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</si>
  <si>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</si>
  <si>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</si>
  <si>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</si>
  <si>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</si>
  <si>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</si>
  <si>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</si>
  <si>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</si>
  <si>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</si>
  <si>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</si>
  <si>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</si>
  <si>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</si>
  <si>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</si>
  <si>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</si>
  <si>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</si>
  <si>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</si>
  <si>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</si>
  <si>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</si>
  <si>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</si>
  <si>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</si>
  <si>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</si>
  <si>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</si>
  <si>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</si>
  <si>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</si>
  <si>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</si>
  <si>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</si>
  <si>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</si>
  <si>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</si>
  <si>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</si>
  <si>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</si>
  <si>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</si>
  <si>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</si>
  <si>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</si>
  <si>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</si>
  <si>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</si>
  <si>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</si>
  <si>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</si>
  <si>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</si>
  <si>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</si>
  <si>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</si>
  <si>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</si>
  <si>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</si>
  <si>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</si>
  <si>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</si>
  <si>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</si>
  <si>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</si>
  <si>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</si>
  <si>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</si>
  <si>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</si>
  <si>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</si>
  <si>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</si>
  <si>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</si>
  <si>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</si>
  <si>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</si>
  <si>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</si>
  <si>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</si>
  <si>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</si>
  <si>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</si>
  <si>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</si>
  <si>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</si>
  <si>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</si>
  <si>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</si>
  <si>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</si>
  <si>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</si>
  <si>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</si>
  <si>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</si>
  <si>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</si>
  <si>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</si>
  <si>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</si>
  <si>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</si>
  <si>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</si>
  <si>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</si>
  <si>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</si>
  <si>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</si>
  <si>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</si>
  <si>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</si>
  <si>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</si>
  <si>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</si>
  <si>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</si>
  <si>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</si>
  <si>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</si>
  <si>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</si>
  <si>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</si>
  <si>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</si>
  <si>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</si>
  <si>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</si>
  <si>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</si>
  <si>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</si>
  <si>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</si>
  <si>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</si>
  <si>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</si>
  <si>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</si>
  <si>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</si>
  <si>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</si>
  <si>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</si>
  <si>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</si>
  <si>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</si>
  <si>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</si>
  <si>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</si>
  <si>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</si>
  <si>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</si>
  <si>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</si>
  <si>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</si>
  <si>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</si>
  <si>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</si>
  <si>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</si>
  <si>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</si>
  <si>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</si>
  <si>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</si>
  <si>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</si>
  <si>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</si>
  <si>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</si>
  <si>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</si>
  <si>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</si>
  <si>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</si>
  <si>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</si>
  <si>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</si>
  <si>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</si>
  <si>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</si>
  <si>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</si>
  <si>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</si>
  <si>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</si>
  <si>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</si>
  <si>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</si>
  <si>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</si>
  <si>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</si>
  <si>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</si>
  <si>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</si>
  <si>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</si>
  <si>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</si>
  <si>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</si>
  <si>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</si>
  <si>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</si>
  <si>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</si>
  <si>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</si>
  <si>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</si>
  <si>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</si>
  <si>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</si>
  <si>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</si>
  <si>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</si>
  <si>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</si>
  <si>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</si>
  <si>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</si>
  <si>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</si>
  <si>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</si>
  <si>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</si>
  <si>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</si>
  <si>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</si>
  <si>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</si>
  <si>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</si>
  <si>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</si>
  <si>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</si>
  <si>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</si>
  <si>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</si>
  <si>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</si>
  <si>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</si>
  <si>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</si>
  <si>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</si>
  <si>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</si>
  <si>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</si>
  <si>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</si>
  <si>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</si>
  <si>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</si>
  <si>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</si>
  <si>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</si>
  <si>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</si>
  <si>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</si>
  <si>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</si>
  <si>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</si>
  <si>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</si>
  <si>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</si>
  <si>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</si>
  <si>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</si>
  <si>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</si>
  <si>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</si>
  <si>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</si>
  <si>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</si>
  <si>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</si>
  <si>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</si>
  <si>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</si>
  <si>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</si>
  <si>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</si>
  <si>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</si>
  <si>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</si>
  <si>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</si>
  <si>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</si>
  <si>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</si>
  <si>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</si>
  <si>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</si>
  <si>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</si>
  <si>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</si>
  <si>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</si>
  <si>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</si>
  <si>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</si>
  <si>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</si>
  <si>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</si>
  <si>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</si>
  <si>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</si>
  <si>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</si>
  <si>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</si>
  <si>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</si>
  <si>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</si>
  <si>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</si>
  <si>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</si>
  <si>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</si>
  <si>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</si>
  <si>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</si>
  <si>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</si>
  <si>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</si>
  <si>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</si>
  <si>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</si>
  <si>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</si>
  <si>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</si>
  <si>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</si>
  <si>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</si>
  <si>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</si>
  <si>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</si>
  <si>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</si>
  <si>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</si>
  <si>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</si>
  <si>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</si>
  <si>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</si>
  <si>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</si>
  <si>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</si>
  <si>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</si>
  <si>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</si>
  <si>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</si>
  <si>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</si>
  <si>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</si>
  <si>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</si>
  <si>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</si>
  <si>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</si>
  <si>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</si>
  <si>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</si>
  <si>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</si>
  <si>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</si>
  <si>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</si>
  <si>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</si>
  <si>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</si>
  <si>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</si>
  <si>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</si>
  <si>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</si>
  <si>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</si>
  <si>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</si>
  <si>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</si>
  <si>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</si>
  <si>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</si>
  <si>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</si>
  <si>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</si>
  <si>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</si>
  <si>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</si>
  <si>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</si>
  <si>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</si>
  <si>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</si>
  <si>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</si>
  <si>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</si>
  <si>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</si>
  <si>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</si>
  <si>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</si>
  <si>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</si>
  <si>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</si>
  <si>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</si>
  <si>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</si>
  <si>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</si>
  <si>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</si>
  <si>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</si>
  <si>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</si>
  <si>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</si>
  <si>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</si>
  <si>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</si>
  <si>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</si>
  <si>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</si>
  <si>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</si>
  <si>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</si>
  <si>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</si>
  <si>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</si>
  <si>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</si>
  <si>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</si>
  <si>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</si>
  <si>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</si>
  <si>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</si>
  <si>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</si>
  <si>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</si>
  <si>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</si>
  <si>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</si>
  <si>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</si>
  <si>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</si>
  <si>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</si>
  <si>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</si>
  <si>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</si>
  <si>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</si>
  <si>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</si>
  <si>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</si>
  <si>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</si>
  <si>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</si>
  <si>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</si>
  <si>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</si>
  <si>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</si>
  <si>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</si>
  <si>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</si>
  <si>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</si>
  <si>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</si>
  <si>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</si>
  <si>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</si>
  <si>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</si>
  <si>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</si>
  <si>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</si>
  <si>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</si>
  <si>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</si>
  <si>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</si>
  <si>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</si>
  <si>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</si>
  <si>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</si>
  <si>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</si>
  <si>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</si>
  <si>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</si>
  <si>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</si>
  <si>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</si>
  <si>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</si>
  <si>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</si>
  <si>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</si>
  <si>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</si>
  <si>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</si>
  <si>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</si>
  <si>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</si>
  <si>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</si>
  <si>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</si>
  <si>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</si>
  <si>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</si>
  <si>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</si>
  <si>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</si>
  <si>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</si>
  <si>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</si>
  <si>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</si>
  <si>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</si>
  <si>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</si>
  <si>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</si>
  <si>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</si>
  <si>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</si>
  <si>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</si>
  <si>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</si>
  <si>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</si>
  <si>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</si>
  <si>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</si>
  <si>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</si>
  <si>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</si>
  <si>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</si>
  <si>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</si>
  <si>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</si>
  <si>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</si>
  <si>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</si>
  <si>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</si>
  <si>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</si>
  <si>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</si>
  <si>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</si>
  <si>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</si>
  <si>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</si>
  <si>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</si>
  <si>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</si>
  <si>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</si>
  <si>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</si>
  <si>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</si>
  <si>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</si>
  <si>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</si>
  <si>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</si>
  <si>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</si>
  <si>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</si>
  <si>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</si>
  <si>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</si>
  <si>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</si>
  <si>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</si>
  <si>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</si>
  <si>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</si>
  <si>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</si>
  <si>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</si>
  <si>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</si>
  <si>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</si>
  <si>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</si>
  <si>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</si>
  <si>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</si>
  <si>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</si>
  <si>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</si>
  <si>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</si>
  <si>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</si>
  <si>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</si>
  <si>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</si>
  <si>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</si>
  <si>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</si>
  <si>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</si>
  <si>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</si>
  <si>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</si>
  <si>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</si>
  <si>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</si>
  <si>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</si>
  <si>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</si>
  <si>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</si>
  <si>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</si>
  <si>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</si>
  <si>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</si>
  <si>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</si>
  <si>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</si>
  <si>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</si>
  <si>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</si>
  <si>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</si>
  <si>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</si>
  <si>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</si>
  <si>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</si>
  <si>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</si>
  <si>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</si>
  <si>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</si>
  <si>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</si>
  <si>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</si>
  <si>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</si>
  <si>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</si>
  <si>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</si>
  <si>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</si>
  <si>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</si>
  <si>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</si>
  <si>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</si>
  <si>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</si>
  <si>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</si>
  <si>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</si>
  <si>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</si>
  <si>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</si>
  <si>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</si>
  <si>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</si>
  <si>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</si>
  <si>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</si>
  <si>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</si>
  <si>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</si>
  <si>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</si>
  <si>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</si>
  <si>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</si>
  <si>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</si>
  <si>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</si>
  <si>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</si>
  <si>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</si>
  <si>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</si>
  <si>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</si>
  <si>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</si>
  <si>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</si>
  <si>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</si>
  <si>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</si>
  <si>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</si>
  <si>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</si>
  <si>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</si>
  <si>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</si>
  <si>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</si>
  <si>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</si>
  <si>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</si>
  <si>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</si>
  <si>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</si>
  <si>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</si>
  <si>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</si>
  <si>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</si>
  <si>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</si>
  <si>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</si>
  <si>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</si>
  <si>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</si>
  <si>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</si>
  <si>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</si>
  <si>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</si>
  <si>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</si>
  <si>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</si>
  <si>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</si>
  <si>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</si>
  <si>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</si>
  <si>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</si>
  <si>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</si>
  <si>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</si>
  <si>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</si>
  <si>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</si>
  <si>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</si>
  <si>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</si>
  <si>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</si>
  <si>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</si>
  <si>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</si>
  <si>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</si>
  <si>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</si>
  <si>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</si>
  <si>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</si>
  <si>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</si>
  <si>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</si>
  <si>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</si>
  <si>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</si>
  <si>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</si>
  <si>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</si>
  <si>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</si>
  <si>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</si>
  <si>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</si>
  <si>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</si>
  <si>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</si>
  <si>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</si>
  <si>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</si>
  <si>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</si>
  <si>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</si>
  <si>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</si>
  <si>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</si>
  <si>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</si>
  <si>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</si>
  <si>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</si>
  <si>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</si>
  <si>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</si>
  <si>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</si>
  <si>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</si>
  <si>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</si>
  <si>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</si>
  <si>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</si>
  <si>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</si>
  <si>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</si>
  <si>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</si>
  <si>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</si>
  <si>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</si>
  <si>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</si>
  <si>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</si>
  <si>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</si>
  <si>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</si>
  <si>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</si>
  <si>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</si>
  <si>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</si>
  <si>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</si>
  <si>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</si>
  <si>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</si>
  <si>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</si>
  <si>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</si>
  <si>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</si>
  <si>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</si>
  <si>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</si>
  <si>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</si>
  <si>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</si>
  <si>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</si>
  <si>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</si>
  <si>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</si>
  <si>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</si>
  <si>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</si>
  <si>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</si>
  <si>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</si>
  <si>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</si>
  <si>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</si>
  <si>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</si>
  <si>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</si>
  <si>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</si>
  <si>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</si>
  <si>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</si>
  <si>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</si>
  <si>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</si>
  <si>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</si>
  <si>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</si>
  <si>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</si>
  <si>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</si>
  <si>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</si>
  <si>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</si>
  <si>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</si>
  <si>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</si>
  <si>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</si>
  <si>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</si>
  <si>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</si>
  <si>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</si>
  <si>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</si>
  <si>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</si>
  <si>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</si>
  <si>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</si>
  <si>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</si>
  <si>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</si>
  <si>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</si>
  <si>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</si>
  <si>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</si>
  <si>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</si>
  <si>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</si>
  <si>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</si>
  <si>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</si>
  <si>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</si>
  <si>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</si>
  <si>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</si>
  <si>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</si>
  <si>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</si>
  <si>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</si>
  <si>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</si>
  <si>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</si>
  <si>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</si>
  <si>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</si>
  <si>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</si>
  <si>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</si>
  <si>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</si>
  <si>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</si>
  <si>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</si>
  <si>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</si>
  <si>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</si>
  <si>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</si>
  <si>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</si>
  <si>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</si>
  <si>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</si>
  <si>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</si>
  <si>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</si>
  <si>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</si>
  <si>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</si>
  <si>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</si>
  <si>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</si>
  <si>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</si>
  <si>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</si>
  <si>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</si>
  <si>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</si>
  <si>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</si>
  <si>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</si>
  <si>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</si>
  <si>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</si>
  <si>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</si>
  <si>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</si>
  <si>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</si>
  <si>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</si>
  <si>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</si>
  <si>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</si>
  <si>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</si>
  <si>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</si>
  <si>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</si>
  <si>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</si>
  <si>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</si>
  <si>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</si>
  <si>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</si>
  <si>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</si>
  <si>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</si>
  <si>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</si>
  <si>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</si>
  <si>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</si>
  <si>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</si>
  <si>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</si>
  <si>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</si>
  <si>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</si>
  <si>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</si>
  <si>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</si>
  <si>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</si>
  <si>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</si>
  <si>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</si>
  <si>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</si>
  <si>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</si>
  <si>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</si>
  <si>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</si>
  <si>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</si>
  <si>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</si>
  <si>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</si>
  <si>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</si>
  <si>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</si>
  <si>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</si>
  <si>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</si>
  <si>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</si>
  <si>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</si>
  <si>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</si>
  <si>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</si>
  <si>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</si>
  <si>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</si>
  <si>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</si>
  <si>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</si>
  <si>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</si>
  <si>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</si>
  <si>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</si>
  <si>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</si>
  <si>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</si>
  <si>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</si>
  <si>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</si>
  <si>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</si>
  <si>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</si>
  <si>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</si>
  <si>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</si>
  <si>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</si>
  <si>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</si>
  <si>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</si>
  <si>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</si>
  <si>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</si>
  <si>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</si>
  <si>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</si>
  <si>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</si>
  <si>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</si>
  <si>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</si>
  <si>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</si>
  <si>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</si>
  <si>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</si>
  <si>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</si>
  <si>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</si>
  <si>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</si>
  <si>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</si>
  <si>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</si>
  <si>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</si>
  <si>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</si>
  <si>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</si>
  <si>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</si>
  <si>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</si>
  <si>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</si>
  <si>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</si>
  <si>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</si>
  <si>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</si>
  <si>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</si>
  <si>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</si>
  <si>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</si>
  <si>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</si>
  <si>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</si>
  <si>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</si>
  <si>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</si>
  <si>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</si>
  <si>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</si>
  <si>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</si>
  <si>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</si>
  <si>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</si>
  <si>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</si>
  <si>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</si>
  <si>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</si>
  <si>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</si>
  <si>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</si>
  <si>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</si>
  <si>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</si>
  <si>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</si>
  <si>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</si>
  <si>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</si>
  <si>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</si>
  <si>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</si>
  <si>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</si>
  <si>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</si>
  <si>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</si>
  <si>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</si>
  <si>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</si>
  <si>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</si>
  <si>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</si>
  <si>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</si>
  <si>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</si>
  <si>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</si>
  <si>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</si>
  <si>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</si>
  <si>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</si>
  <si>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</si>
  <si>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</si>
  <si>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</si>
  <si>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</si>
  <si>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</si>
  <si>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</si>
  <si>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</si>
  <si>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</si>
  <si>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</si>
  <si>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</si>
  <si>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</si>
  <si>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</si>
  <si>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</si>
  <si>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</si>
  <si>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</si>
  <si>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</si>
  <si>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</si>
  <si>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</si>
  <si>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</si>
  <si>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</si>
  <si>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</si>
  <si>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</si>
  <si>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</si>
  <si>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</si>
  <si>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</si>
  <si>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</si>
  <si>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</si>
  <si>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</si>
  <si>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</si>
  <si>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</si>
  <si>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</si>
  <si>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</si>
  <si>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</si>
  <si>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</si>
  <si>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</si>
  <si>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</si>
  <si>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</si>
  <si>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</si>
  <si>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</si>
  <si>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</si>
  <si>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</si>
  <si>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</si>
  <si>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</si>
  <si>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</si>
  <si>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</si>
  <si>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</si>
  <si>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</si>
  <si>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</si>
  <si>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</si>
  <si>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</si>
  <si>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</si>
  <si>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</si>
  <si>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</si>
  <si>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</si>
  <si>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</si>
  <si>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</si>
  <si>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</si>
  <si>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</si>
  <si>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</si>
  <si>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</si>
  <si>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</si>
  <si>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</si>
  <si>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</si>
  <si>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</si>
  <si>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</si>
  <si>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</si>
  <si>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</si>
  <si>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</si>
  <si>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</si>
  <si>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</si>
  <si>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</si>
  <si>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</si>
  <si>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</si>
  <si>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</si>
  <si>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</si>
  <si>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</si>
  <si>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</si>
  <si>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</si>
  <si>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</si>
  <si>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</si>
  <si>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</si>
  <si>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</si>
  <si>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</si>
  <si>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</si>
  <si>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</si>
  <si>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</si>
  <si>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</si>
  <si>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</si>
  <si>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</si>
  <si>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</si>
  <si>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</si>
  <si>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</si>
  <si>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</si>
  <si>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</si>
  <si>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</si>
  <si>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</si>
  <si>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</si>
  <si>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</si>
  <si>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</si>
  <si>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</si>
  <si>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</si>
  <si>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</si>
  <si>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</si>
  <si>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</si>
  <si>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</si>
  <si>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</si>
  <si>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</si>
  <si>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</si>
  <si>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</si>
  <si>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</si>
  <si>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</si>
  <si>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</si>
  <si>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</si>
  <si>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</si>
  <si>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</si>
  <si>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</si>
  <si>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</si>
  <si>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</si>
  <si>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</si>
  <si>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</si>
  <si>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</si>
  <si>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</si>
  <si>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</si>
  <si>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</si>
  <si>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</si>
  <si>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</si>
  <si>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</si>
  <si>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</si>
  <si>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</si>
  <si>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</si>
  <si>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</si>
  <si>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</si>
  <si>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</si>
  <si>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</si>
  <si>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</si>
  <si>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</si>
  <si>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</si>
  <si>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</si>
  <si>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</si>
  <si>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</si>
  <si>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</si>
  <si>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</si>
  <si>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</si>
  <si>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</si>
  <si>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</si>
  <si>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</si>
  <si>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</si>
  <si>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</si>
  <si>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</si>
  <si>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</si>
  <si>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</si>
  <si>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</si>
  <si>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</si>
  <si>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</si>
  <si>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</si>
  <si>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</si>
  <si>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</si>
  <si>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</si>
  <si>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</si>
  <si>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</si>
  <si>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</si>
  <si>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</si>
  <si>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</si>
  <si>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</si>
  <si>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</si>
  <si>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</si>
  <si>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</si>
  <si>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</si>
  <si>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</si>
  <si>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</si>
  <si>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</si>
  <si>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</si>
  <si>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</si>
  <si>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</si>
  <si>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</si>
  <si>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</si>
  <si>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</si>
  <si>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</si>
  <si>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</si>
  <si>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</si>
  <si>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</si>
  <si>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</si>
  <si>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</si>
  <si>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</si>
  <si>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</si>
  <si>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</si>
  <si>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</si>
  <si>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</si>
  <si>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</si>
  <si>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</si>
  <si>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</si>
  <si>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</si>
  <si>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</si>
  <si>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</si>
  <si>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</si>
  <si>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</si>
  <si>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</si>
  <si>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</si>
  <si>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</si>
  <si>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</si>
  <si>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</si>
  <si>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</si>
  <si>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</si>
  <si>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</si>
  <si>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</si>
  <si>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</si>
  <si>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</si>
  <si>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</si>
  <si>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</si>
  <si>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</si>
  <si>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</si>
  <si>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</si>
  <si>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</si>
  <si>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</si>
  <si>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</si>
  <si>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</si>
  <si>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</si>
  <si>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</si>
  <si>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</si>
  <si>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</si>
  <si>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</si>
  <si>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</si>
  <si>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</si>
  <si>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</si>
  <si>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</si>
  <si>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</si>
  <si>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</si>
  <si>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</si>
  <si>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</si>
  <si>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</si>
  <si>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</si>
  <si>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</si>
  <si>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</si>
  <si>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</si>
  <si>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</si>
  <si>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</si>
  <si>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</si>
  <si>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</si>
  <si>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</si>
  <si>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</si>
  <si>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</si>
  <si>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</si>
  <si>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</si>
  <si>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</si>
  <si>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</si>
  <si>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</si>
  <si>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</si>
  <si>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</si>
  <si>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</si>
  <si>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</si>
  <si>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</si>
  <si>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</si>
  <si>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</si>
  <si>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</si>
  <si>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</si>
  <si>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</si>
  <si>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</si>
  <si>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</si>
  <si>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</si>
  <si>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</si>
  <si>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</si>
  <si>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</si>
  <si>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</si>
  <si>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</si>
  <si>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</si>
  <si>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</si>
  <si>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</si>
  <si>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</si>
  <si>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</si>
  <si>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</si>
  <si>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</si>
  <si>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</si>
  <si>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</si>
  <si>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</si>
  <si>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</si>
  <si>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</si>
  <si>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</si>
  <si>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</si>
  <si>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</si>
  <si>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</si>
  <si>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</si>
  <si>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</si>
  <si>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</si>
  <si>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</si>
  <si>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</si>
  <si>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</si>
  <si>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</si>
  <si>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</si>
  <si>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</si>
  <si>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</si>
  <si>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</si>
  <si>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</si>
  <si>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</si>
  <si>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</si>
  <si>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</si>
  <si>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</si>
  <si>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</si>
  <si>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</si>
  <si>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</si>
  <si>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</si>
  <si>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</si>
  <si>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</si>
  <si>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</si>
  <si>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</si>
  <si>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</si>
  <si>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</si>
  <si>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</si>
  <si>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</si>
  <si>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</si>
  <si>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</si>
  <si>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</si>
  <si>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</si>
  <si>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</si>
  <si>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</si>
  <si>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</si>
  <si>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</si>
  <si>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</si>
  <si>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</si>
  <si>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</si>
  <si>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</si>
  <si>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</si>
  <si>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</si>
  <si>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</si>
  <si>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</si>
  <si>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</si>
  <si>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</si>
  <si>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</si>
  <si>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</si>
  <si>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</si>
  <si>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</si>
  <si>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</si>
  <si>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</si>
  <si>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</si>
  <si>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</si>
  <si>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</si>
  <si>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</si>
  <si>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</si>
  <si>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</si>
  <si>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</si>
  <si>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</si>
  <si>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</si>
  <si>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</si>
  <si>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</si>
  <si>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</si>
  <si>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</si>
  <si>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</si>
  <si>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</si>
  <si>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</si>
  <si>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</si>
  <si>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</si>
  <si>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</si>
  <si>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</si>
  <si>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</si>
  <si>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</si>
  <si>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</si>
  <si>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</si>
  <si>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</si>
  <si>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</si>
  <si>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</si>
  <si>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</si>
  <si>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</si>
  <si>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</si>
  <si>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</si>
  <si>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</si>
  <si>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</si>
  <si>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</si>
  <si>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</si>
  <si>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</si>
  <si>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</si>
  <si>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</si>
  <si>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</si>
  <si>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</si>
  <si>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</si>
  <si>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</si>
  <si>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</si>
  <si>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</si>
  <si>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</si>
  <si>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</si>
  <si>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</si>
  <si>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</si>
  <si>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</si>
  <si>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</si>
  <si>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</si>
  <si>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</si>
  <si>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</si>
  <si>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</si>
  <si>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</si>
  <si>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</si>
  <si>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</si>
  <si>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</si>
  <si>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</si>
  <si>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</si>
  <si>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</si>
  <si>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</si>
  <si>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</si>
  <si>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</si>
  <si>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</si>
  <si>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</si>
  <si>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</si>
  <si>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</si>
  <si>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</si>
  <si>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</si>
  <si>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</si>
  <si>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</si>
  <si>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</si>
  <si>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</si>
  <si>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</si>
  <si>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</si>
  <si>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</si>
  <si>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</si>
  <si>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</si>
  <si>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</si>
  <si>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</si>
  <si>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</si>
  <si>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</si>
  <si>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</si>
  <si>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</si>
  <si>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</si>
  <si>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</si>
  <si>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</si>
  <si>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</si>
  <si>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</si>
  <si>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</si>
  <si>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</si>
  <si>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</si>
  <si>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</si>
  <si>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</si>
  <si>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</si>
  <si>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</si>
  <si>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</si>
  <si>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</si>
  <si>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</si>
  <si>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</si>
  <si>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</si>
  <si>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</si>
  <si>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</si>
  <si>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</si>
  <si>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</si>
  <si>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</si>
  <si>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</si>
  <si>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</si>
  <si>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</si>
  <si>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</si>
  <si>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</si>
  <si>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</si>
  <si>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</si>
  <si>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</si>
  <si>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</si>
  <si>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</si>
  <si>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</si>
  <si>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</si>
  <si>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</si>
  <si>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</si>
  <si>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</si>
  <si>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</si>
  <si>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</si>
  <si>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</si>
  <si>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</si>
  <si>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</si>
  <si>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</si>
  <si>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</si>
  <si>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</si>
  <si>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</si>
  <si>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</si>
  <si>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</si>
  <si>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</si>
  <si>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</si>
  <si>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</si>
  <si>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</si>
  <si>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</si>
  <si>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</si>
  <si>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</si>
  <si>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</si>
  <si>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</si>
  <si>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</si>
  <si>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</si>
  <si>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</si>
  <si>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</si>
  <si>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</si>
  <si>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</si>
  <si>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</si>
  <si>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</si>
  <si>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</si>
  <si>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</si>
  <si>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</si>
  <si>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</si>
  <si>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</si>
  <si>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</si>
  <si>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</si>
  <si>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</si>
  <si>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</si>
  <si>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</si>
  <si>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</si>
  <si>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</si>
  <si>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</si>
  <si>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</si>
  <si>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</si>
  <si>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</si>
  <si>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</si>
  <si>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</si>
  <si>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</si>
  <si>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</si>
  <si>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</si>
  <si>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</si>
  <si>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</si>
  <si>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</si>
  <si>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</si>
  <si>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</si>
  <si>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</si>
  <si>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</si>
  <si>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</si>
  <si>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</si>
  <si>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</si>
  <si>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</si>
  <si>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</si>
  <si>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</si>
  <si>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</si>
  <si>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</si>
  <si>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</si>
  <si>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</si>
  <si>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</si>
  <si>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</si>
  <si>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</si>
  <si>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</si>
  <si>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</si>
  <si>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</si>
  <si>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</si>
  <si>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</si>
  <si>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</si>
  <si>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</si>
  <si>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</si>
  <si>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</si>
  <si>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</si>
  <si>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</si>
  <si>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</si>
  <si>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</si>
  <si>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</si>
  <si>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</si>
  <si>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</si>
  <si>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</si>
  <si>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</si>
  <si>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</si>
  <si>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</si>
  <si>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</si>
  <si>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</si>
  <si>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</si>
  <si>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</si>
  <si>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</si>
  <si>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</si>
  <si>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</si>
  <si>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</si>
  <si>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</si>
  <si>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</si>
  <si>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</si>
  <si>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</si>
  <si>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</si>
  <si>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</si>
  <si>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</si>
  <si>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</si>
  <si>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</si>
  <si>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</si>
  <si>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</si>
  <si>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</si>
  <si>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</si>
  <si>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</si>
  <si>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</si>
  <si>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</si>
  <si>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</si>
  <si>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</si>
  <si>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</si>
  <si>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</si>
  <si>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</si>
  <si>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</si>
  <si>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</si>
  <si>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</si>
  <si>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</si>
  <si>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</si>
  <si>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</si>
  <si>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</si>
  <si>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</si>
  <si>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</si>
  <si>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</si>
  <si>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</si>
  <si>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</si>
  <si>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</si>
  <si>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</si>
  <si>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</si>
  <si>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</si>
  <si>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</si>
  <si>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</si>
  <si>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</si>
  <si>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</si>
  <si>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</si>
  <si>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</si>
  <si>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</si>
  <si>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</si>
  <si>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</si>
  <si>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</si>
  <si>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</si>
  <si>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</si>
  <si>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</si>
  <si>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</si>
  <si>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</si>
  <si>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</si>
  <si>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</si>
  <si>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</si>
  <si>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</si>
  <si>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</si>
  <si>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</si>
  <si>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</si>
  <si>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</si>
  <si>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</si>
  <si>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</si>
  <si>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</si>
  <si>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</si>
  <si>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</si>
  <si>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</si>
  <si>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</si>
  <si>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</si>
  <si>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</si>
  <si>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</si>
  <si>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</si>
  <si>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</si>
  <si>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</si>
  <si>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</si>
  <si>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</si>
  <si>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</si>
  <si>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</si>
  <si>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</si>
  <si>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</si>
  <si>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</si>
  <si>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</si>
  <si>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</si>
  <si>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</si>
  <si>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</si>
  <si>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</si>
  <si>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</si>
  <si>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</si>
  <si>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</si>
  <si>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</si>
  <si>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</si>
  <si>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</si>
  <si>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</si>
  <si>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</si>
  <si>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</si>
  <si>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</si>
  <si>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</si>
  <si>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</si>
  <si>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</si>
  <si>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</si>
  <si>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</si>
  <si>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</si>
  <si>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</si>
  <si>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</si>
  <si>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</si>
  <si>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</si>
  <si>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</si>
  <si>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</si>
  <si>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</si>
  <si>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</si>
  <si>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</si>
  <si>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</si>
  <si>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</si>
  <si>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</si>
  <si>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</si>
  <si>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</si>
  <si>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</si>
  <si>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</si>
  <si>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</si>
  <si>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</si>
  <si>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</si>
  <si>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</si>
  <si>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</si>
  <si>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</si>
  <si>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</si>
  <si>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</si>
  <si>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</si>
  <si>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</si>
  <si>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</si>
  <si>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</si>
  <si>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</si>
  <si>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</si>
  <si>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</si>
  <si>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</si>
  <si>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</si>
  <si>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</si>
  <si>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</si>
  <si>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</si>
  <si>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</si>
  <si>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</si>
  <si>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</si>
  <si>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</si>
  <si>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</si>
  <si>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</si>
  <si>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</si>
  <si>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</si>
  <si>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</si>
  <si>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</si>
  <si>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</si>
  <si>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</si>
  <si>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</si>
  <si>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</si>
  <si>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</si>
  <si>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</si>
  <si>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</si>
  <si>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</si>
  <si>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</si>
  <si>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</si>
  <si>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</si>
  <si>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</si>
  <si>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</si>
  <si>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</si>
  <si>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</si>
  <si>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</si>
  <si>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</si>
  <si>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</si>
  <si>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</si>
  <si>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</si>
  <si>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</si>
  <si>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</si>
  <si>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</si>
  <si>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</si>
  <si>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</si>
  <si>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</si>
  <si>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</si>
  <si>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</si>
  <si>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</si>
  <si>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</si>
  <si>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</si>
  <si>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</si>
  <si>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</si>
  <si>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</si>
  <si>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</si>
  <si>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</si>
  <si>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</si>
  <si>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</si>
  <si>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</si>
  <si>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</si>
  <si>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</si>
  <si>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</si>
  <si>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</si>
  <si>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</si>
  <si>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</si>
  <si>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</si>
  <si>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</si>
  <si>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</si>
  <si>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</si>
  <si>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</si>
  <si>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</si>
  <si>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</si>
  <si>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</si>
  <si>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</si>
  <si>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</si>
  <si>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</si>
  <si>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</si>
  <si>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</si>
  <si>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</si>
  <si>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</si>
  <si>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</si>
  <si>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</si>
  <si>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</si>
  <si>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</si>
  <si>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</si>
  <si>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</si>
  <si>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</si>
  <si>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</si>
  <si>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</si>
  <si>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</si>
  <si>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</si>
  <si>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</si>
  <si>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</si>
  <si>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</si>
  <si>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</si>
  <si>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</si>
  <si>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</si>
  <si>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</si>
  <si>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</si>
  <si>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</si>
  <si>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</si>
  <si>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</si>
  <si>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</si>
  <si>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</si>
  <si>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</si>
  <si>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</si>
  <si>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</si>
  <si>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</si>
  <si>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</si>
  <si>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</si>
  <si>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</si>
  <si>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</si>
  <si>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</si>
  <si>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</si>
  <si>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</si>
  <si>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</si>
  <si>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</si>
  <si>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</si>
  <si>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</si>
  <si>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</si>
  <si>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</si>
  <si>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</si>
  <si>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</si>
  <si>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</si>
  <si>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</si>
  <si>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</si>
  <si>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</si>
  <si>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</si>
  <si>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</si>
  <si>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</si>
  <si>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</si>
  <si>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</si>
  <si>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</si>
  <si>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</si>
  <si>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</si>
  <si>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</si>
  <si>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</si>
  <si>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</si>
  <si>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</si>
  <si>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</si>
  <si>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</si>
  <si>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</si>
  <si>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</si>
  <si>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</si>
  <si>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</si>
  <si>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</si>
  <si>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</si>
  <si>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</si>
  <si>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</si>
  <si>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</si>
  <si>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</si>
  <si>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</si>
  <si>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</si>
  <si>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</si>
  <si>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</si>
  <si>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</si>
  <si>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</si>
  <si>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</si>
  <si>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</si>
  <si>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</si>
  <si>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</si>
  <si>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</si>
  <si>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</si>
  <si>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</si>
  <si>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</si>
  <si>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</si>
  <si>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</si>
  <si>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</si>
  <si>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</si>
  <si>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</si>
  <si>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</si>
  <si>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</si>
  <si>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</si>
  <si>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</si>
  <si>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</si>
  <si>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</si>
  <si>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</si>
  <si>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</si>
  <si>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</si>
  <si>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</si>
  <si>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</si>
  <si>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</si>
  <si>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</si>
  <si>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</si>
  <si>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</si>
  <si>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</si>
  <si>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</si>
  <si>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</si>
  <si>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</si>
  <si>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</si>
  <si>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</si>
  <si>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</si>
  <si>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</si>
  <si>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</si>
  <si>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</si>
  <si>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</si>
  <si>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</si>
  <si>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</si>
  <si>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</si>
  <si>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</si>
  <si>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</si>
  <si>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</si>
  <si>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</si>
  <si>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</si>
  <si>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</si>
  <si>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</si>
  <si>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</si>
  <si>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</si>
  <si>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</si>
  <si>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</si>
  <si>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</si>
  <si>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</si>
  <si>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</si>
  <si>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</si>
  <si>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</si>
  <si>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</si>
  <si>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</si>
  <si>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</si>
  <si>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</si>
  <si>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</si>
  <si>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</si>
  <si>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</si>
  <si>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</si>
  <si>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</si>
  <si>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</si>
  <si>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</si>
  <si>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</si>
  <si>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</si>
  <si>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</si>
  <si>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</si>
  <si>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</si>
  <si>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</si>
  <si>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</si>
  <si>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</si>
  <si>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</si>
  <si>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</si>
  <si>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</si>
  <si>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</si>
  <si>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</si>
  <si>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</si>
  <si>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</si>
  <si>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</si>
  <si>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</si>
  <si>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</si>
  <si>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</si>
  <si>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</si>
  <si>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</si>
  <si>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</si>
  <si>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</si>
  <si>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</si>
  <si>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</si>
  <si>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</si>
  <si>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</si>
  <si>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</si>
  <si>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</si>
  <si>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</si>
  <si>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</si>
  <si>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</si>
  <si>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</si>
  <si>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</si>
  <si>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</si>
  <si>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</si>
  <si>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</si>
  <si>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</si>
  <si>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</si>
  <si>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</si>
  <si>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</si>
  <si>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</si>
  <si>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</si>
  <si>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</si>
  <si>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</si>
  <si>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</si>
  <si>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</si>
  <si>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</si>
  <si>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</si>
  <si>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</si>
  <si>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</si>
  <si>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</si>
  <si>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</si>
  <si>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</si>
  <si>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</si>
  <si>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</si>
  <si>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</si>
  <si>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</si>
  <si>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</si>
  <si>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</si>
  <si>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</si>
  <si>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</si>
  <si>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</si>
  <si>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</si>
  <si>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</si>
  <si>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</si>
  <si>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</si>
  <si>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</si>
  <si>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</si>
  <si>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</si>
  <si>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</si>
  <si>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</si>
  <si>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</si>
  <si>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</si>
  <si>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</si>
  <si>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</si>
  <si>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</si>
  <si>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</si>
  <si>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</si>
  <si>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</si>
  <si>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</si>
  <si>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</si>
  <si>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</si>
  <si>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</si>
  <si>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</si>
  <si>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</si>
  <si>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</si>
  <si>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</si>
  <si>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</si>
  <si>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</si>
  <si>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</si>
  <si>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</si>
  <si>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</si>
  <si>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</si>
  <si>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</si>
  <si>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</si>
  <si>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</si>
  <si>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</si>
  <si>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</si>
  <si>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</si>
  <si>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</si>
  <si>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</si>
  <si>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</si>
  <si>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</si>
  <si>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</si>
  <si>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</si>
  <si>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</si>
  <si>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</si>
  <si>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</si>
  <si>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</si>
  <si>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</si>
  <si>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</si>
  <si>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</si>
  <si>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</si>
  <si>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</si>
  <si>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</si>
  <si>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</si>
  <si>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</si>
  <si>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</si>
  <si>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</si>
  <si>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</si>
  <si>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</si>
  <si>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</si>
  <si>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</si>
  <si>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</si>
  <si>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</si>
  <si>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</si>
  <si>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</si>
  <si>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</si>
  <si>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</si>
  <si>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</si>
  <si>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</si>
  <si>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</si>
  <si>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</si>
  <si>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</si>
  <si>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</si>
  <si>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</si>
  <si>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</si>
  <si>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</si>
  <si>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</si>
  <si>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</si>
  <si>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</si>
  <si>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</si>
  <si>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</si>
  <si>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</si>
  <si>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</si>
  <si>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</si>
  <si>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</si>
  <si>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</si>
  <si>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</si>
  <si>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</si>
  <si>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</si>
  <si>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</si>
  <si>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</si>
  <si>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</si>
  <si>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</si>
  <si>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</si>
  <si>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</si>
  <si>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</si>
  <si>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</si>
  <si>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</si>
  <si>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</si>
  <si>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</si>
  <si>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</si>
  <si>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</si>
  <si>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</si>
  <si>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</si>
  <si>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</si>
  <si>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</si>
  <si>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</si>
  <si>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</si>
  <si>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</si>
  <si>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</si>
  <si>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</si>
  <si>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</si>
  <si>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</si>
  <si>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</si>
  <si>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</si>
  <si>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</si>
  <si>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</si>
  <si>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</si>
  <si>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</si>
  <si>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</si>
  <si>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</si>
  <si>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</si>
  <si>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</si>
  <si>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</si>
  <si>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</si>
  <si>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</si>
  <si>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</si>
  <si>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</si>
  <si>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</si>
  <si>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</si>
  <si>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</si>
  <si>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</si>
  <si>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</si>
  <si>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</si>
  <si>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</si>
  <si>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</si>
  <si>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</si>
  <si>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</si>
  <si>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</si>
  <si>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</si>
  <si>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</si>
  <si>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</si>
  <si>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</si>
  <si>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</si>
  <si>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</si>
  <si>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</si>
  <si>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</si>
  <si>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</si>
  <si>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</si>
  <si>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</si>
  <si>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</si>
  <si>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</si>
  <si>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</si>
  <si>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</si>
  <si>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</si>
  <si>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</si>
  <si>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</si>
  <si>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</si>
  <si>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</si>
  <si>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</si>
  <si>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</si>
  <si>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</si>
  <si>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</si>
  <si>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</si>
  <si>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</si>
  <si>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</si>
  <si>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</si>
  <si>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</si>
  <si>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</si>
  <si>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</si>
  <si>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</si>
  <si>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</si>
  <si>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</si>
  <si>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</si>
  <si>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</si>
  <si>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</si>
  <si>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</si>
  <si>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</si>
  <si>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</si>
  <si>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</si>
  <si>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</si>
  <si>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</si>
  <si>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</si>
  <si>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</si>
  <si>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</si>
  <si>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</si>
  <si>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</si>
  <si>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</si>
  <si>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</si>
  <si>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</si>
  <si>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</si>
  <si>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</si>
  <si>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</si>
  <si>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</si>
  <si>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</si>
  <si>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</si>
  <si>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</si>
  <si>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</si>
  <si>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</si>
  <si>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</si>
  <si>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</si>
  <si>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</si>
  <si>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</si>
  <si>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</si>
  <si>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</si>
  <si>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</si>
  <si>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</si>
  <si>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</si>
  <si>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</si>
  <si>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</si>
  <si>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</si>
  <si>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</si>
  <si>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</si>
  <si>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</si>
  <si>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</si>
  <si>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</si>
  <si>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</si>
  <si>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</si>
  <si>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</si>
  <si>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</si>
  <si>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</si>
  <si>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</si>
  <si>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</si>
  <si>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</si>
  <si>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</si>
  <si>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</si>
  <si>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</si>
  <si>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</si>
  <si>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</si>
  <si>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</si>
  <si>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</si>
  <si>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</si>
  <si>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</si>
  <si>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</si>
  <si>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</si>
  <si>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</si>
  <si>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</si>
  <si>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</si>
  <si>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</si>
  <si>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</si>
  <si>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</si>
  <si>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</si>
  <si>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</si>
  <si>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</si>
  <si>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</si>
  <si>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</si>
  <si>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</si>
  <si>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</si>
  <si>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</si>
  <si>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</si>
  <si>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</si>
  <si>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</si>
  <si>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</si>
  <si>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</si>
  <si>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</si>
  <si>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</si>
  <si>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</si>
  <si>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</si>
  <si>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</si>
  <si>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</si>
  <si>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</si>
  <si>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</si>
  <si>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</si>
  <si>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</si>
  <si>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</si>
  <si>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</si>
  <si>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</si>
  <si>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</si>
  <si>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</si>
  <si>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</si>
  <si>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</si>
  <si>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</si>
  <si>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</si>
  <si>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</si>
  <si>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</si>
  <si>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</si>
  <si>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</si>
  <si>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</si>
  <si>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</si>
  <si>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</si>
  <si>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</si>
  <si>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</si>
  <si>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</si>
  <si>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</si>
  <si>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</si>
  <si>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</si>
  <si>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</si>
  <si>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</si>
  <si>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</si>
  <si>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</si>
  <si>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</si>
  <si>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</si>
  <si>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</si>
  <si>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</si>
  <si>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</si>
  <si>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</si>
  <si>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</si>
  <si>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</si>
  <si>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</si>
  <si>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</si>
  <si>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</si>
  <si>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</si>
  <si>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</si>
  <si>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</si>
  <si>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</si>
  <si>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</si>
  <si>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</si>
  <si>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</si>
  <si>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</si>
  <si>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</si>
  <si>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</si>
  <si>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</si>
  <si>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</si>
  <si>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</si>
  <si>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</si>
  <si>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</si>
  <si>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</si>
  <si>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</si>
  <si>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</si>
  <si>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</si>
  <si>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</si>
  <si>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</si>
  <si>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</si>
  <si>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</si>
  <si>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</si>
  <si>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</si>
  <si>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</si>
  <si>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</si>
  <si>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</si>
  <si>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</si>
  <si>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</si>
  <si>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</si>
  <si>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</si>
  <si>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</si>
  <si>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</si>
  <si>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</si>
  <si>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</si>
  <si>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</si>
  <si>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</si>
  <si>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</si>
  <si>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</si>
  <si>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</si>
  <si>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</si>
  <si>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</si>
  <si>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</si>
  <si>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</si>
  <si>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</si>
  <si>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</si>
  <si>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</si>
  <si>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</si>
  <si>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</si>
  <si>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</si>
  <si>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</si>
  <si>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</si>
  <si>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</si>
  <si>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</si>
  <si>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</si>
  <si>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</si>
  <si>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</si>
  <si>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</si>
  <si>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</si>
  <si>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</si>
  <si>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</si>
  <si>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</si>
  <si>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</si>
  <si>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</si>
  <si>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</si>
  <si>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</si>
  <si>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</si>
  <si>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</si>
  <si>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</si>
  <si>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</si>
  <si>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</si>
  <si>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</si>
  <si>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</si>
  <si>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</si>
  <si>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</si>
  <si>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</si>
  <si>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</si>
  <si>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</si>
  <si>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</si>
  <si>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</si>
  <si>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</si>
  <si>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</si>
  <si>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</si>
  <si>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</si>
  <si>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</si>
  <si>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</si>
  <si>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</si>
  <si>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</si>
  <si>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</si>
  <si>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</si>
  <si>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</si>
  <si>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</si>
  <si>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</si>
  <si>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</si>
  <si>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</si>
  <si>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</si>
  <si>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</si>
  <si>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</si>
  <si>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</si>
  <si>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</si>
  <si>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</si>
  <si>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</si>
  <si>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</si>
  <si>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</si>
  <si>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</si>
  <si>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</si>
  <si>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</si>
  <si>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</si>
  <si>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</si>
  <si>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</si>
  <si>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</si>
  <si>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</si>
  <si>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</si>
  <si>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</si>
  <si>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</si>
  <si>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</si>
  <si>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</si>
  <si>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</si>
  <si>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</si>
  <si>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</si>
  <si>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</si>
  <si>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</si>
  <si>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</si>
  <si>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</si>
  <si>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</si>
  <si>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</si>
  <si>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</si>
  <si>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</si>
  <si>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</si>
  <si>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</si>
  <si>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</si>
  <si>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</si>
  <si>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</si>
  <si>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</si>
  <si>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</si>
  <si>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</si>
  <si>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</si>
  <si>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</si>
  <si>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</si>
  <si>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</si>
  <si>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</si>
  <si>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</si>
  <si>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</si>
  <si>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</si>
  <si>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</si>
  <si>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</si>
  <si>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</si>
  <si>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</si>
  <si>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</si>
  <si>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</si>
  <si>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</si>
  <si>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</si>
  <si>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</si>
  <si>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</si>
  <si>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</si>
  <si>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</si>
  <si>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</si>
  <si>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</si>
  <si>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</si>
  <si>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</si>
  <si>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</si>
  <si>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</si>
  <si>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</si>
  <si>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</si>
  <si>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</si>
  <si>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</si>
  <si>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</si>
  <si>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</si>
  <si>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</si>
  <si>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</si>
  <si>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</si>
  <si>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</si>
  <si>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</si>
  <si>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</si>
  <si>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</si>
  <si>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</si>
  <si>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</si>
  <si>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</si>
  <si>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</si>
  <si>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</si>
  <si>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</si>
  <si>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</si>
  <si>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</si>
  <si>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</si>
  <si>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</si>
  <si>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</si>
  <si>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</si>
  <si>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</si>
  <si>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</si>
  <si>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</si>
  <si>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</si>
  <si>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</si>
  <si>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</si>
  <si>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</si>
  <si>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</si>
  <si>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</si>
  <si>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</si>
  <si>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</si>
  <si>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</si>
  <si>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</si>
  <si>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</si>
  <si>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</si>
  <si>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</si>
  <si>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</si>
  <si>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</si>
  <si>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</si>
  <si>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</si>
  <si>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</si>
  <si>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</si>
  <si>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</si>
  <si>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</si>
  <si>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</si>
  <si>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</si>
  <si>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</si>
  <si>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</si>
  <si>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</si>
  <si>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</si>
  <si>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</si>
  <si>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</si>
  <si>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</si>
  <si>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</si>
  <si>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</si>
  <si>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</si>
  <si>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</si>
  <si>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</si>
  <si>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</si>
  <si>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</si>
  <si>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</si>
  <si>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</si>
  <si>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</si>
  <si>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</si>
  <si>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</si>
  <si>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</si>
  <si>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</si>
  <si>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</si>
  <si>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</si>
  <si>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</si>
  <si>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</si>
  <si>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</si>
  <si>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</si>
  <si>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</si>
  <si>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</si>
  <si>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</si>
  <si>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</si>
  <si>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</si>
  <si>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</si>
  <si>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</si>
  <si>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</si>
  <si>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</si>
  <si>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</si>
  <si>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</si>
  <si>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</si>
  <si>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</si>
  <si>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</si>
  <si>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</si>
  <si>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</si>
  <si>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</si>
  <si>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</si>
  <si>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</si>
  <si>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</si>
  <si>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</si>
  <si>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</si>
  <si>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</si>
  <si>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</si>
  <si>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</si>
  <si>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</si>
  <si>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</si>
  <si>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</si>
  <si>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</si>
  <si>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</si>
  <si>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</si>
  <si>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</si>
  <si>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</si>
  <si>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</si>
  <si>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</si>
  <si>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</si>
  <si>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</si>
  <si>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</si>
  <si>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</si>
  <si>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</si>
  <si>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</si>
  <si>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</si>
  <si>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</si>
  <si>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</si>
  <si>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</si>
  <si>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</si>
  <si>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</si>
  <si>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</si>
  <si>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</si>
  <si>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</si>
  <si>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</si>
  <si>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</si>
  <si>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</si>
  <si>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</si>
  <si>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</si>
  <si>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</si>
  <si>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</si>
  <si>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</si>
  <si>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</si>
  <si>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</si>
  <si>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</si>
  <si>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</si>
  <si>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</si>
  <si>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</si>
  <si>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</si>
  <si>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</si>
  <si>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</si>
  <si>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</si>
  <si>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</si>
  <si>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</si>
  <si>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</si>
  <si>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</si>
  <si>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</si>
  <si>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</si>
  <si>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</si>
  <si>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</si>
  <si>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</si>
  <si>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</si>
  <si>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</si>
  <si>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</si>
  <si>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</si>
  <si>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</si>
  <si>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</si>
  <si>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</si>
  <si>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</si>
  <si>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</si>
  <si>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</si>
  <si>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</si>
  <si>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</si>
  <si>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</si>
  <si>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</si>
  <si>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</si>
  <si>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</si>
  <si>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</si>
  <si>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</si>
  <si>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</si>
  <si>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</si>
  <si>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</si>
  <si>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</si>
  <si>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</si>
  <si>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</si>
  <si>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</si>
  <si>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</si>
  <si>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</si>
  <si>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</si>
  <si>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</si>
  <si>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</si>
  <si>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</si>
  <si>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</si>
  <si>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</si>
  <si>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</si>
  <si>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</si>
  <si>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</si>
  <si>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</si>
  <si>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</si>
  <si>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</si>
  <si>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</si>
  <si>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</si>
  <si>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</si>
  <si>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</si>
  <si>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</si>
  <si>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</si>
  <si>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</si>
  <si>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</si>
  <si>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</si>
  <si>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</si>
  <si>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</si>
  <si>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</si>
  <si>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</si>
  <si>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</si>
  <si>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</si>
  <si>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</si>
  <si>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</si>
  <si>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</si>
  <si>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</si>
  <si>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</si>
  <si>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</si>
  <si>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</si>
  <si>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</si>
  <si>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</si>
  <si>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</si>
  <si>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</si>
  <si>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</si>
  <si>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</si>
  <si>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</si>
  <si>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</si>
  <si>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</si>
  <si>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</si>
  <si>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</si>
  <si>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</si>
  <si>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</si>
  <si>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</si>
  <si>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</si>
  <si>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</si>
  <si>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</si>
  <si>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</si>
  <si>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</si>
  <si>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</si>
  <si>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</si>
  <si>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</si>
  <si>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</si>
  <si>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</si>
  <si>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</si>
  <si>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</si>
  <si>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</si>
  <si>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</si>
  <si>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</si>
  <si>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</si>
  <si>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</si>
  <si>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</si>
  <si>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</si>
  <si>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</si>
  <si>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</si>
  <si>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</si>
  <si>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</si>
  <si>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</si>
  <si>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</si>
  <si>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</si>
  <si>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</si>
  <si>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</si>
  <si>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</si>
  <si>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</si>
  <si>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</si>
  <si>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</si>
  <si>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</si>
  <si>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</si>
  <si>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</si>
  <si>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</si>
  <si>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</si>
  <si>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</si>
  <si>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</si>
  <si>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</si>
  <si>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</si>
  <si>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</si>
  <si>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</si>
  <si>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</si>
  <si>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</si>
  <si>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</si>
  <si>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</si>
  <si>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</si>
  <si>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</si>
  <si>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</si>
  <si>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</si>
  <si>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</si>
  <si>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</si>
  <si>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</si>
  <si>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</si>
  <si>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</si>
  <si>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</si>
  <si>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</si>
  <si>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</si>
  <si>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</si>
  <si>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</si>
  <si>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</si>
  <si>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</si>
  <si>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</si>
  <si>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</si>
  <si>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</si>
  <si>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</si>
  <si>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</si>
  <si>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</si>
  <si>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</si>
  <si>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</si>
  <si>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</si>
  <si>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</si>
  <si>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</si>
  <si>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</si>
  <si>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</si>
  <si>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</si>
  <si>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</si>
  <si>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</si>
  <si>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</si>
  <si>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</si>
  <si>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</si>
  <si>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</si>
  <si>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</si>
  <si>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</si>
  <si>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</si>
  <si>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</si>
  <si>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</si>
  <si>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</si>
  <si>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</si>
  <si>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</si>
  <si>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</si>
  <si>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</si>
  <si>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</si>
  <si>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</si>
  <si>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</si>
  <si>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</si>
  <si>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</si>
  <si>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</si>
  <si>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</si>
  <si>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</si>
  <si>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</si>
  <si>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</si>
  <si>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</si>
  <si>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</si>
  <si>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</si>
  <si>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</si>
  <si>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</si>
  <si>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</si>
  <si>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</si>
  <si>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</si>
  <si>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</si>
  <si>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</si>
  <si>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</si>
  <si>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</si>
  <si>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</si>
  <si>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</si>
  <si>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</si>
  <si>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</si>
  <si>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</si>
  <si>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</si>
  <si>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</si>
  <si>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</si>
  <si>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</si>
  <si>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</si>
  <si>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</si>
  <si>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</si>
  <si>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</si>
  <si>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</si>
  <si>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</si>
  <si>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</si>
  <si>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</si>
  <si>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</si>
  <si>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</si>
  <si>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</si>
  <si>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</si>
  <si>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</si>
  <si>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</si>
  <si>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</si>
  <si>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</si>
  <si>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</si>
  <si>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</si>
  <si>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</si>
  <si>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</si>
  <si>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</si>
  <si>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</si>
  <si>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</si>
  <si>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</si>
  <si>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</si>
  <si>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</si>
  <si>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</si>
  <si>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</si>
  <si>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</si>
  <si>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</si>
  <si>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</si>
  <si>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</si>
  <si>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</si>
  <si>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</si>
  <si>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</si>
  <si>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</si>
  <si>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</si>
  <si>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</si>
  <si>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</si>
  <si>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</si>
  <si>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</si>
  <si>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</si>
  <si>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</si>
  <si>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</si>
  <si>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</si>
  <si>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</si>
  <si>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</si>
  <si>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</si>
  <si>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</si>
  <si>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</si>
  <si>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</si>
  <si>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</si>
  <si>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</si>
  <si>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</si>
  <si>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</si>
  <si>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</si>
  <si>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</si>
  <si>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</si>
  <si>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</si>
  <si>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</si>
  <si>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</si>
  <si>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</si>
  <si>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</si>
  <si>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</si>
  <si>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</si>
  <si>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</si>
  <si>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</si>
  <si>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</si>
  <si>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</si>
  <si>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</si>
  <si>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</si>
  <si>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</si>
  <si>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</si>
  <si>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</si>
  <si>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</si>
  <si>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</si>
  <si>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</si>
  <si>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</si>
  <si>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</si>
  <si>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</si>
  <si>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</si>
  <si>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</si>
  <si>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</si>
  <si>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</si>
  <si>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</si>
  <si>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</si>
  <si>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</si>
  <si>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</si>
  <si>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</si>
  <si>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</si>
  <si>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</si>
  <si>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</si>
  <si>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</si>
  <si>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</si>
  <si>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</si>
  <si>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</si>
  <si>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</si>
  <si>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</si>
  <si>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</si>
  <si>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</si>
  <si>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</si>
  <si>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</si>
  <si>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</si>
  <si>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</si>
  <si>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</si>
  <si>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</si>
  <si>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</si>
  <si>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</si>
  <si>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</si>
  <si>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</si>
  <si>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</si>
  <si>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</si>
  <si>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</si>
  <si>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</si>
  <si>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</si>
  <si>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</si>
  <si>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</si>
  <si>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</si>
  <si>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</si>
  <si>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</si>
  <si>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</si>
  <si>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</si>
  <si>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</si>
  <si>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</si>
  <si>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</si>
  <si>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</si>
  <si>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</si>
  <si>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</si>
  <si>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</si>
  <si>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</si>
  <si>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</si>
  <si>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</si>
  <si>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</si>
  <si>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</si>
  <si>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</si>
  <si>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</si>
  <si>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</si>
  <si>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</si>
  <si>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</si>
  <si>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</si>
  <si>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</si>
  <si>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</si>
  <si>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</si>
  <si>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</si>
  <si>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</si>
  <si>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</si>
  <si>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</si>
  <si>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</si>
  <si>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</si>
  <si>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</si>
  <si>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</si>
  <si>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</si>
  <si>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</si>
  <si>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</si>
  <si>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</si>
  <si>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</si>
  <si>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</si>
  <si>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</si>
  <si>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</si>
  <si>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</si>
  <si>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</si>
  <si>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</si>
  <si>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</si>
  <si>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</si>
  <si>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</si>
  <si>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</si>
  <si>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</si>
  <si>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</si>
  <si>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</si>
  <si>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</si>
  <si>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</si>
  <si>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</si>
  <si>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</si>
  <si>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</si>
  <si>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</si>
  <si>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</si>
  <si>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</si>
  <si>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</si>
  <si>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</si>
  <si>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</si>
  <si>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</si>
  <si>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</si>
  <si>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</si>
  <si>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</si>
  <si>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</si>
  <si>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</si>
  <si>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</si>
  <si>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</si>
  <si>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</si>
  <si>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</si>
  <si>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</si>
  <si>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</si>
  <si>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</si>
  <si>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</si>
  <si>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</si>
  <si>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</si>
  <si>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</si>
  <si>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</si>
  <si>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</si>
  <si>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</si>
  <si>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</si>
  <si>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</si>
  <si>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</si>
  <si>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</si>
  <si>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</si>
  <si>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</si>
  <si>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</si>
  <si>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</si>
  <si>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</si>
  <si>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</si>
  <si>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</si>
  <si>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</si>
  <si>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</si>
  <si>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</si>
  <si>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</si>
  <si>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</si>
  <si>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</si>
  <si>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</si>
  <si>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</si>
  <si>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</si>
  <si>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</si>
  <si>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</si>
  <si>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</si>
  <si>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</si>
  <si>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</si>
  <si>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</si>
  <si>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</si>
  <si>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</si>
  <si>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</si>
  <si>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</si>
  <si>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</si>
  <si>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</si>
  <si>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</si>
  <si>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</si>
  <si>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</si>
  <si>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</si>
  <si>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</si>
  <si>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</si>
  <si>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</si>
  <si>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</si>
  <si>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</si>
  <si>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</si>
  <si>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</si>
  <si>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</si>
  <si>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</si>
  <si>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</si>
  <si>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</si>
  <si>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</si>
  <si>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</si>
  <si>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</si>
  <si>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</si>
  <si>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</si>
  <si>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</si>
  <si>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</si>
  <si>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</si>
  <si>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</si>
  <si>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</si>
  <si>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</si>
  <si>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</si>
  <si>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</si>
  <si>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</si>
  <si>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</si>
  <si>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</si>
  <si>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</si>
  <si>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</si>
  <si>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</si>
  <si>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</si>
  <si>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</si>
  <si>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</si>
  <si>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</si>
  <si>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</si>
  <si>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</si>
  <si>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</si>
  <si>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</si>
  <si>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</si>
  <si>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</si>
  <si>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</si>
  <si>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</si>
  <si>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</si>
  <si>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</si>
  <si>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</si>
  <si>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</si>
  <si>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</si>
  <si>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</si>
  <si>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</si>
  <si>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</si>
  <si>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</si>
  <si>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</si>
  <si>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</si>
  <si>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</si>
  <si>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</si>
  <si>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</si>
  <si>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</si>
  <si>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</si>
  <si>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</si>
  <si>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</si>
  <si>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</si>
  <si>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</si>
  <si>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</si>
  <si>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</si>
  <si>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</si>
  <si>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</si>
  <si>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</si>
  <si>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</si>
  <si>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</si>
  <si>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</si>
  <si>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</si>
  <si>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</si>
  <si>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</si>
  <si>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</si>
  <si>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</si>
  <si>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</si>
  <si>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</si>
  <si>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</si>
  <si>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</si>
  <si>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</si>
  <si>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</si>
  <si>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</si>
  <si>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</si>
  <si>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</si>
  <si>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</si>
  <si>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</si>
  <si>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</si>
  <si>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</si>
  <si>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</si>
  <si>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</si>
  <si>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</si>
  <si>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</si>
  <si>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</si>
  <si>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</si>
  <si>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</si>
  <si>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</si>
  <si>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</si>
  <si>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</si>
  <si>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</si>
  <si>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</si>
  <si>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</si>
  <si>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</si>
  <si>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</si>
  <si>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</si>
  <si>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</si>
  <si>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</si>
  <si>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</si>
  <si>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</si>
  <si>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</si>
  <si>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</si>
  <si>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</si>
  <si>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</si>
  <si>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</si>
  <si>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</si>
  <si>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</si>
  <si>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</si>
  <si>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</si>
  <si>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</si>
  <si>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</si>
  <si>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</si>
  <si>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</si>
  <si>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</si>
  <si>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</si>
  <si>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</si>
  <si>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</si>
  <si>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</si>
  <si>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</si>
  <si>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</si>
  <si>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</si>
  <si>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</si>
  <si>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</si>
  <si>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</si>
  <si>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</si>
  <si>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</si>
  <si>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</si>
  <si>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</si>
  <si>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</si>
  <si>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</si>
  <si>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</si>
  <si>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</si>
  <si>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</si>
  <si>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</si>
  <si>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</si>
  <si>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</si>
  <si>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</si>
  <si>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</si>
  <si>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</si>
  <si>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</si>
  <si>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</si>
  <si>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</si>
  <si>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</si>
  <si>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</si>
  <si>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</si>
  <si>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</si>
  <si>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</si>
  <si>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</si>
  <si>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</si>
  <si>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</si>
  <si>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</si>
  <si>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</si>
  <si>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</si>
  <si>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</si>
  <si>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</si>
  <si>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</si>
  <si>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</si>
  <si>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</si>
  <si>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</si>
  <si>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</si>
  <si>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</si>
  <si>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</si>
  <si>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</si>
  <si>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</si>
  <si>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</si>
  <si>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</si>
  <si>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</si>
  <si>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</si>
  <si>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</si>
  <si>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</si>
  <si>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</si>
  <si>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</si>
  <si>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</si>
  <si>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</si>
  <si>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</si>
  <si>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</si>
  <si>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</si>
  <si>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</si>
  <si>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</si>
  <si>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</si>
  <si>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</si>
  <si>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</si>
  <si>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</si>
  <si>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</si>
  <si>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</si>
  <si>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</si>
  <si>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</si>
  <si>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</si>
  <si>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</si>
  <si>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</si>
  <si>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</si>
  <si>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</si>
  <si>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</si>
  <si>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</si>
  <si>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</si>
  <si>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</si>
  <si>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</si>
  <si>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</si>
  <si>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</si>
  <si>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</si>
  <si>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</si>
  <si>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</si>
  <si>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</si>
  <si>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</si>
  <si>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</si>
  <si>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</si>
  <si>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</si>
  <si>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</si>
  <si>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</si>
  <si>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</si>
  <si>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</si>
  <si>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</si>
  <si>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</si>
  <si>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</si>
  <si>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</si>
  <si>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</si>
  <si>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</si>
  <si>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</si>
  <si>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</si>
  <si>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</si>
  <si>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</si>
  <si>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</si>
  <si>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</si>
  <si>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</si>
  <si>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</si>
  <si>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</si>
  <si>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</si>
  <si>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</si>
  <si>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</si>
  <si>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</si>
  <si>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</si>
  <si>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</si>
  <si>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</si>
  <si>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</si>
  <si>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</si>
  <si>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</si>
  <si>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</si>
  <si>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</si>
  <si>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</si>
  <si>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</si>
  <si>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</si>
  <si>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</si>
  <si>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</si>
  <si>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</si>
  <si>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</si>
  <si>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</si>
  <si>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</si>
  <si>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</si>
  <si>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</si>
  <si>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</si>
  <si>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</si>
  <si>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</si>
  <si>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</si>
  <si>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</si>
  <si>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</si>
  <si>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</si>
  <si>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</si>
  <si>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</si>
  <si>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</si>
  <si>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</si>
  <si>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</si>
  <si>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</si>
  <si>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</si>
  <si>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</si>
  <si>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</si>
  <si>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</si>
  <si>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</si>
  <si>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</si>
  <si>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</si>
  <si>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</si>
  <si>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</si>
  <si>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</si>
  <si>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</si>
  <si>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</si>
  <si>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</si>
  <si>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</si>
  <si>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</si>
  <si>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</si>
  <si>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</si>
  <si>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</si>
  <si>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</si>
  <si>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</si>
  <si>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</si>
  <si>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</si>
  <si>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</si>
  <si>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</si>
  <si>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</si>
  <si>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</si>
  <si>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</si>
  <si>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</si>
  <si>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</si>
  <si>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</si>
  <si>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</si>
  <si>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</si>
  <si>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</si>
  <si>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</si>
  <si>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</si>
  <si>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</si>
  <si>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</si>
  <si>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</si>
  <si>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</si>
  <si>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</si>
  <si>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</si>
  <si>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</si>
  <si>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</si>
  <si>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</si>
  <si>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</si>
  <si>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</si>
  <si>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</si>
  <si>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</si>
  <si>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</si>
  <si>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</si>
  <si>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</si>
  <si>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</si>
  <si>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</si>
  <si>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</si>
  <si>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</si>
  <si>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</si>
  <si>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</si>
  <si>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</si>
  <si>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</si>
  <si>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</si>
  <si>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</si>
  <si>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</si>
  <si>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</si>
  <si>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</si>
  <si>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</si>
  <si>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</si>
  <si>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</si>
  <si>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</si>
  <si>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</si>
  <si>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</si>
  <si>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</si>
  <si>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</si>
  <si>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</si>
  <si>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</si>
  <si>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</si>
  <si>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</si>
  <si>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</si>
  <si>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</si>
  <si>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</si>
  <si>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</si>
  <si>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</si>
  <si>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</si>
  <si>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</si>
  <si>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</si>
  <si>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</si>
  <si>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</si>
  <si>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</si>
  <si>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</si>
  <si>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</si>
  <si>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</si>
  <si>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</si>
  <si>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</si>
  <si>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</si>
  <si>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</si>
  <si>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</si>
  <si>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</si>
  <si>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</si>
  <si>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</si>
  <si>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</si>
  <si>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</si>
  <si>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</si>
  <si>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</si>
  <si>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</si>
  <si>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</si>
  <si>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</si>
  <si>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</si>
  <si>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</si>
  <si>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</si>
  <si>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</si>
  <si>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</si>
  <si>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</si>
  <si>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</si>
  <si>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</si>
  <si>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</si>
  <si>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</si>
  <si>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</si>
  <si>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</si>
  <si>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</si>
  <si>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</si>
  <si>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</si>
  <si>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</si>
  <si>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</si>
  <si>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</si>
  <si>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</si>
  <si>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</si>
  <si>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</si>
  <si>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</si>
  <si>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</si>
  <si>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</si>
  <si>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</si>
  <si>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</si>
  <si>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</si>
  <si>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</si>
  <si>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</si>
  <si>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</si>
  <si>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</si>
  <si>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</si>
  <si>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</si>
  <si>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</si>
  <si>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</si>
  <si>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</si>
  <si>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</si>
  <si>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</si>
  <si>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</si>
  <si>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</si>
  <si>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</si>
  <si>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</si>
  <si>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</si>
  <si>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</si>
  <si>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</si>
  <si>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</si>
  <si>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</si>
  <si>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</si>
  <si>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</si>
  <si>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</si>
  <si>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</si>
  <si>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</si>
  <si>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</si>
  <si>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</si>
  <si>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</si>
  <si>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</si>
  <si>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</si>
  <si>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</si>
  <si>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</si>
  <si>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</si>
  <si>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</si>
  <si>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</si>
  <si>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</si>
  <si>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</si>
  <si>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</si>
  <si>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</si>
  <si>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</si>
  <si>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</si>
  <si>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</si>
  <si>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</si>
  <si>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</si>
  <si>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</si>
  <si>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</si>
  <si>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</si>
  <si>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</si>
  <si>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</si>
  <si>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</si>
  <si>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</si>
  <si>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</si>
  <si>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</si>
  <si>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</si>
  <si>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</si>
  <si>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</si>
  <si>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</si>
  <si>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</si>
  <si>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</si>
  <si>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</si>
  <si>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</si>
  <si>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</si>
  <si>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</si>
  <si>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</si>
  <si>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</si>
  <si>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</si>
  <si>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</si>
  <si>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</si>
  <si>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</si>
  <si>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</si>
  <si>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</si>
  <si>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</si>
  <si>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</si>
  <si>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</si>
  <si>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</si>
  <si>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</si>
  <si>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</si>
  <si>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</si>
  <si>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</si>
  <si>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</si>
  <si>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</si>
  <si>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</si>
  <si>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</si>
  <si>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</si>
  <si>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</si>
  <si>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</si>
  <si>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</si>
  <si>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</si>
  <si>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</si>
  <si>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</si>
  <si>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</si>
  <si>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</si>
  <si>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</si>
  <si>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</si>
  <si>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</si>
  <si>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</si>
  <si>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</si>
  <si>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</si>
  <si>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</si>
  <si>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</si>
  <si>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</si>
  <si>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</si>
  <si>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</si>
  <si>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</si>
  <si>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</si>
  <si>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</si>
  <si>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</si>
  <si>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</si>
  <si>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</si>
  <si>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</si>
  <si>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</si>
  <si>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</si>
  <si>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</si>
  <si>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</si>
  <si>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</si>
  <si>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</si>
  <si>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</si>
  <si>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</si>
  <si>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</si>
  <si>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</si>
  <si>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</si>
  <si>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</si>
  <si>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</si>
  <si>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</si>
  <si>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</si>
  <si>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</si>
  <si>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</si>
  <si>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</si>
  <si>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</si>
  <si>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</si>
  <si>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</si>
  <si>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</si>
  <si>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</si>
  <si>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</si>
  <si>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</si>
  <si>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</si>
  <si>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</si>
  <si>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</si>
  <si>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</si>
  <si>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</si>
  <si>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</si>
  <si>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</si>
  <si>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</si>
  <si>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</si>
  <si>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</si>
  <si>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</si>
  <si>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</si>
  <si>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</si>
  <si>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</si>
  <si>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</si>
  <si>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</si>
  <si>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</si>
  <si>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</si>
  <si>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</si>
  <si>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</si>
  <si>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</si>
  <si>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</si>
  <si>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</si>
  <si>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</si>
  <si>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</si>
  <si>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</si>
  <si>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</si>
  <si>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</si>
  <si>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</si>
  <si>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</si>
  <si>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</si>
  <si>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</si>
  <si>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</si>
  <si>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</si>
  <si>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</si>
  <si>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</si>
  <si>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</si>
  <si>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</si>
  <si>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</si>
  <si>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</si>
  <si>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</si>
  <si>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</si>
  <si>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</si>
  <si>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</si>
  <si>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</si>
  <si>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</si>
  <si>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</si>
  <si>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</si>
  <si>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</si>
  <si>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</si>
  <si>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</si>
  <si>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</si>
  <si>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</si>
  <si>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</si>
  <si>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</si>
  <si>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</si>
  <si>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</si>
  <si>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</si>
  <si>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</si>
  <si>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</si>
  <si>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</si>
  <si>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</si>
  <si>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</si>
  <si>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</si>
  <si>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</si>
  <si>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</si>
  <si>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</si>
  <si>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</si>
  <si>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</si>
  <si>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</si>
  <si>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</si>
  <si>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</si>
  <si>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</si>
  <si>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</si>
  <si>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</si>
  <si>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</si>
  <si>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</si>
  <si>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</si>
  <si>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</si>
  <si>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</si>
  <si>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</si>
  <si>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</si>
  <si>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</si>
  <si>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</si>
  <si>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</si>
  <si>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</si>
  <si>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</si>
  <si>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</si>
  <si>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</si>
  <si>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</si>
  <si>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</si>
  <si>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</si>
  <si>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</si>
  <si>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</si>
  <si>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</si>
  <si>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</si>
  <si>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</si>
  <si>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</si>
  <si>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</si>
  <si>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</si>
  <si>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</si>
  <si>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</si>
  <si>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</si>
  <si>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</si>
  <si>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</si>
  <si>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</si>
  <si>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</si>
  <si>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</si>
  <si>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</si>
  <si>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</si>
  <si>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</si>
  <si>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</si>
  <si>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</si>
  <si>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</si>
  <si>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</si>
  <si>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</si>
  <si>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</si>
  <si>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</si>
  <si>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</si>
  <si>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</si>
  <si>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</si>
  <si>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</si>
  <si>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</si>
  <si>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</si>
  <si>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</si>
  <si>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</si>
  <si>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</si>
  <si>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</si>
  <si>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</si>
  <si>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</si>
  <si>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</si>
  <si>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</si>
  <si>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</si>
  <si>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</si>
  <si>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</si>
  <si>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</si>
  <si>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</si>
  <si>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</si>
  <si>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</si>
  <si>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</si>
  <si>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</si>
  <si>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</si>
  <si>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</si>
  <si>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</si>
  <si>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</si>
  <si>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</si>
  <si>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</si>
  <si>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</si>
  <si>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</si>
  <si>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</si>
  <si>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</si>
  <si>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</si>
  <si>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</si>
  <si>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</si>
  <si>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</si>
  <si>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</si>
  <si>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</si>
  <si>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</si>
  <si>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</si>
  <si>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</si>
  <si>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</si>
  <si>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</si>
  <si>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</si>
  <si>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</si>
  <si>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</si>
  <si>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</si>
  <si>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</si>
  <si>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</si>
  <si>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</si>
  <si>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</si>
  <si>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</si>
  <si>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</si>
  <si>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</si>
  <si>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</si>
  <si>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</si>
  <si>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</si>
  <si>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</si>
  <si>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</si>
  <si>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</si>
  <si>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</si>
  <si>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</si>
  <si>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</si>
  <si>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</si>
  <si>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</si>
  <si>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</si>
  <si>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</si>
  <si>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</si>
  <si>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</si>
  <si>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</si>
  <si>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</si>
  <si>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</si>
  <si>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</si>
  <si>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</si>
  <si>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</si>
  <si>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</si>
  <si>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</si>
  <si>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</si>
  <si>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</si>
  <si>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</si>
  <si>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</si>
  <si>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</si>
  <si>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</si>
  <si>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</si>
  <si>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</si>
  <si>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</si>
  <si>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</si>
  <si>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</si>
  <si>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</si>
  <si>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</si>
  <si>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</si>
  <si>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</si>
  <si>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</si>
  <si>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</si>
  <si>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</si>
  <si>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</si>
  <si>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</si>
  <si>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</si>
  <si>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</si>
  <si>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</si>
  <si>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</si>
  <si>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</si>
  <si>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</si>
  <si>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</si>
  <si>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</si>
  <si>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</si>
  <si>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</si>
  <si>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</si>
  <si>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</si>
  <si>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</si>
  <si>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</si>
  <si>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</si>
  <si>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</si>
  <si>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</si>
  <si>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</si>
  <si>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</si>
  <si>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</si>
  <si>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</si>
  <si>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</si>
  <si>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</si>
  <si>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</si>
  <si>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</si>
  <si>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</si>
  <si>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</si>
  <si>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</si>
  <si>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</si>
  <si>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</si>
  <si>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</si>
  <si>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</si>
  <si>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</si>
  <si>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</si>
  <si>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</si>
  <si>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</si>
  <si>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</si>
  <si>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</si>
  <si>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</si>
  <si>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</si>
  <si>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</si>
  <si>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</si>
  <si>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</si>
  <si>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</si>
  <si>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</si>
  <si>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</si>
  <si>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</si>
  <si>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</si>
  <si>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</si>
  <si>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</si>
  <si>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</si>
  <si>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</si>
  <si>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</si>
  <si>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</si>
  <si>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</si>
  <si>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</si>
  <si>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</si>
  <si>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</si>
  <si>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</si>
  <si>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</si>
  <si>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</si>
  <si>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</si>
  <si>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</si>
  <si>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</si>
  <si>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</si>
  <si>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</si>
  <si>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</si>
  <si>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</si>
  <si>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</si>
  <si>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</si>
  <si>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</si>
  <si>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</si>
  <si>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</si>
  <si>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</si>
  <si>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</si>
  <si>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</si>
  <si>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</si>
  <si>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</si>
  <si>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</si>
  <si>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</si>
  <si>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</si>
  <si>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</si>
  <si>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</si>
  <si>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</si>
  <si>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</si>
  <si>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</si>
  <si>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</si>
  <si>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</si>
  <si>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</si>
  <si>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</si>
  <si>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</si>
  <si>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</si>
  <si>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</si>
  <si>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</si>
  <si>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</si>
  <si>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</si>
  <si>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</si>
  <si>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</si>
  <si>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</si>
  <si>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</si>
  <si>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</si>
  <si>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</si>
  <si>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</si>
  <si>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</si>
  <si>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</si>
  <si>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</si>
  <si>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</si>
  <si>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</si>
  <si>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</si>
  <si>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</si>
  <si>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</si>
  <si>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</si>
  <si>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</si>
  <si>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</si>
  <si>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</si>
  <si>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</si>
  <si>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</si>
  <si>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</si>
  <si>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</si>
  <si>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</si>
  <si>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</si>
  <si>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</si>
  <si>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</si>
  <si>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</si>
  <si>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</si>
  <si>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</si>
  <si>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</si>
  <si>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</si>
  <si>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</si>
  <si>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</si>
  <si>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</si>
  <si>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</si>
  <si>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</si>
  <si>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</si>
  <si>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</si>
  <si>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</si>
  <si>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</si>
  <si>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</si>
  <si>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</si>
  <si>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</si>
  <si>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</si>
  <si>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</si>
  <si>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</si>
  <si>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</si>
  <si>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</si>
  <si>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</si>
  <si>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</si>
  <si>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</si>
  <si>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</si>
  <si>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</si>
  <si>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</si>
  <si>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</si>
  <si>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</si>
  <si>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</si>
  <si>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</si>
  <si>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</si>
  <si>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</si>
  <si>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</si>
  <si>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</si>
  <si>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</si>
  <si>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</si>
  <si>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</si>
  <si>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</si>
  <si>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</si>
  <si>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</si>
  <si>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</si>
  <si>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</si>
  <si>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</si>
  <si>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</si>
  <si>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</si>
  <si>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</si>
  <si>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</si>
  <si>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</si>
  <si>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</si>
  <si>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</si>
  <si>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</si>
  <si>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</si>
  <si>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</si>
  <si>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</si>
  <si>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</si>
  <si>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</si>
  <si>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</si>
  <si>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</si>
  <si>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</si>
  <si>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</si>
  <si>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</si>
  <si>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</si>
  <si>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</si>
  <si>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</si>
  <si>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</si>
  <si>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</si>
  <si>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</si>
  <si>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</si>
  <si>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</si>
  <si>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</si>
  <si>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</si>
  <si>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</si>
  <si>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</si>
  <si>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</si>
  <si>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</si>
  <si>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</si>
  <si>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</si>
  <si>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</si>
  <si>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</si>
  <si>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</si>
  <si>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</si>
  <si>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</si>
  <si>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</si>
  <si>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</si>
  <si>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</si>
  <si>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</si>
  <si>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</si>
  <si>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</si>
  <si>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</si>
  <si>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</si>
  <si>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</si>
  <si>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</si>
  <si>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</si>
  <si>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</si>
  <si>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</si>
  <si>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</si>
  <si>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</si>
  <si>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</si>
  <si>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</si>
  <si>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</si>
  <si>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</si>
  <si>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</si>
  <si>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</si>
  <si>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</si>
  <si>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</si>
  <si>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</si>
  <si>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</si>
  <si>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</si>
  <si>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</si>
  <si>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</si>
  <si>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</si>
  <si>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</si>
  <si>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</si>
  <si>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</si>
  <si>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</si>
  <si>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</si>
  <si>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</si>
  <si>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</si>
  <si>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</si>
  <si>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</si>
  <si>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</si>
  <si>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</si>
  <si>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</si>
  <si>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</si>
  <si>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</si>
  <si>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</si>
  <si>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</si>
  <si>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</si>
  <si>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</si>
  <si>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</si>
  <si>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</si>
  <si>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</si>
  <si>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</si>
  <si>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</si>
  <si>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</si>
  <si>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</si>
  <si>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</si>
  <si>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</si>
  <si>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</si>
  <si>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</si>
  <si>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</si>
  <si>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</si>
  <si>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</si>
  <si>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</si>
  <si>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</si>
  <si>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</si>
  <si>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</si>
  <si>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</si>
  <si>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</si>
  <si>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</si>
  <si>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</si>
  <si>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</si>
  <si>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</si>
  <si>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</si>
  <si>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</si>
  <si>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</si>
  <si>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</si>
  <si>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</si>
  <si>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</si>
  <si>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</si>
  <si>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</si>
  <si>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</si>
  <si>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</si>
  <si>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</si>
  <si>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</si>
  <si>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</si>
  <si>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</si>
  <si>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</si>
  <si>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</si>
  <si>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</si>
  <si>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</si>
  <si>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</si>
  <si>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</si>
  <si>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</si>
  <si>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</si>
  <si>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</si>
  <si>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</si>
  <si>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</si>
  <si>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</si>
  <si>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</si>
  <si>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</si>
  <si>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</si>
  <si>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</si>
  <si>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</si>
  <si>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</si>
  <si>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</si>
  <si>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</si>
  <si>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</si>
  <si>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</si>
  <si>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</si>
  <si>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</si>
  <si>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</si>
  <si>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</si>
  <si>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</si>
  <si>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</si>
  <si>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</si>
  <si>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</si>
  <si>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</si>
  <si>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</si>
  <si>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</si>
  <si>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</si>
  <si>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</si>
  <si>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</si>
  <si>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</si>
  <si>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</si>
  <si>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</si>
  <si>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</si>
  <si>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</si>
  <si>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</si>
  <si>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</si>
  <si>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</si>
  <si>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</si>
  <si>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</si>
  <si>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</si>
  <si>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</si>
  <si>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</si>
  <si>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</si>
  <si>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</si>
  <si>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</si>
  <si>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</si>
  <si>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</si>
  <si>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</si>
  <si>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</si>
  <si>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</si>
  <si>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</si>
  <si>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</si>
  <si>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</si>
  <si>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</si>
  <si>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</si>
  <si>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</si>
  <si>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</si>
  <si>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</si>
  <si>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</si>
  <si>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</si>
  <si>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</si>
  <si>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</si>
  <si>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</si>
  <si>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</si>
  <si>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</si>
  <si>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</si>
  <si>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</si>
  <si>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</si>
  <si>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</si>
  <si>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</si>
  <si>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</si>
  <si>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</si>
  <si>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</si>
  <si>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</si>
  <si>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</si>
  <si>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</si>
  <si>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</si>
  <si>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</si>
  <si>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</si>
  <si>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</si>
  <si>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</si>
  <si>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</si>
  <si>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</si>
  <si>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</si>
  <si>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</si>
  <si>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</si>
  <si>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</si>
  <si>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</si>
  <si>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</si>
  <si>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</si>
  <si>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</si>
  <si>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</si>
  <si>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</si>
  <si>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</si>
  <si>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</si>
  <si>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</si>
  <si>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</si>
  <si>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</si>
  <si>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</si>
  <si>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</si>
  <si>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</si>
  <si>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</si>
  <si>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</si>
  <si>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</si>
  <si>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</si>
  <si>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</si>
  <si>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</si>
  <si>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</si>
  <si>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</si>
  <si>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</si>
  <si>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</si>
  <si>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</si>
  <si>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</si>
  <si>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</si>
  <si>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</si>
  <si>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</si>
  <si>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</si>
  <si>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</si>
  <si>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</si>
  <si>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</si>
  <si>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</si>
  <si>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</si>
  <si>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</si>
  <si>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</si>
  <si>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</si>
  <si>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</si>
  <si>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</si>
  <si>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</si>
  <si>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</si>
  <si>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</si>
  <si>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</si>
  <si>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</si>
  <si>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</si>
  <si>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</si>
  <si>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</si>
  <si>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</si>
  <si>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</si>
  <si>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</si>
  <si>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</si>
  <si>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</si>
  <si>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</si>
  <si>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</si>
  <si>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</si>
  <si>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</si>
  <si>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</si>
  <si>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</si>
  <si>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</si>
  <si>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</si>
  <si>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</si>
  <si>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</si>
  <si>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</si>
  <si>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</si>
  <si>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</si>
  <si>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</si>
  <si>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</si>
  <si>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</si>
  <si>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</si>
  <si>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</si>
  <si>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</si>
  <si>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</si>
  <si>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</si>
  <si>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</si>
  <si>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</si>
  <si>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</si>
  <si>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</si>
  <si>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</si>
  <si>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</si>
  <si>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</si>
  <si>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</si>
  <si>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</si>
  <si>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</si>
  <si>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</si>
  <si>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</si>
  <si>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</si>
  <si>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</si>
  <si>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</si>
  <si>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</si>
  <si>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</si>
  <si>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</si>
  <si>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</si>
  <si>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</si>
  <si>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</si>
  <si>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</si>
  <si>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</si>
  <si>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</si>
  <si>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</si>
  <si>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</si>
  <si>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</si>
  <si>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</si>
  <si>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</si>
  <si>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</si>
  <si>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</si>
  <si>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</si>
  <si>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</si>
  <si>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</si>
  <si>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</si>
  <si>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</si>
  <si>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</si>
  <si>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</si>
  <si>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</si>
  <si>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</si>
  <si>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</si>
  <si>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</si>
  <si>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</si>
  <si>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</si>
  <si>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</si>
  <si>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</si>
  <si>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</si>
  <si>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</si>
  <si>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</si>
  <si>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</si>
  <si>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</si>
  <si>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</si>
  <si>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</si>
  <si>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</si>
  <si>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</si>
  <si>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</si>
  <si>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</si>
  <si>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</si>
  <si>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</si>
  <si>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</si>
  <si>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</si>
  <si>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</si>
  <si>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</si>
  <si>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</si>
  <si>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</si>
  <si>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</si>
  <si>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</si>
  <si>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</si>
  <si>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</si>
  <si>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</si>
  <si>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</si>
  <si>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</si>
  <si>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</si>
  <si>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</si>
  <si>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</si>
  <si>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</si>
  <si>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</si>
  <si>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</si>
  <si>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</si>
  <si>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</si>
  <si>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</si>
  <si>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</si>
  <si>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</si>
  <si>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</si>
  <si>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</si>
  <si>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</si>
  <si>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</si>
  <si>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</si>
  <si>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</si>
  <si>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</si>
  <si>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</si>
  <si>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</si>
  <si>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</si>
  <si>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</si>
  <si>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</si>
  <si>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</si>
  <si>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</si>
  <si>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</si>
  <si>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</si>
  <si>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</si>
  <si>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</si>
  <si>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</si>
  <si>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</si>
  <si>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</si>
  <si>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</si>
  <si>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</si>
  <si>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</si>
  <si>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</si>
  <si>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</si>
  <si>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</si>
  <si>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</si>
  <si>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</si>
  <si>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</si>
  <si>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</si>
  <si>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</si>
  <si>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</si>
  <si>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</si>
  <si>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</si>
  <si>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</si>
  <si>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</si>
  <si>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</si>
  <si>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</si>
  <si>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</si>
  <si>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</si>
  <si>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</si>
  <si>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</si>
  <si>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</si>
  <si>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</si>
  <si>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</si>
  <si>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</si>
  <si>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</si>
  <si>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</si>
  <si>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</si>
  <si>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</si>
  <si>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</si>
  <si>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</si>
  <si>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</si>
  <si>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</si>
  <si>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</si>
  <si>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</si>
  <si>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</si>
  <si>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</si>
  <si>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</si>
  <si>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</si>
  <si>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</si>
  <si>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</si>
  <si>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</si>
  <si>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</si>
  <si>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</si>
  <si>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</si>
  <si>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</si>
  <si>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</si>
  <si>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</si>
  <si>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</si>
  <si>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</si>
  <si>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</si>
  <si>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</si>
  <si>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</si>
  <si>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</si>
  <si>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</si>
  <si>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</si>
  <si>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</si>
  <si>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</si>
  <si>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</si>
  <si>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</si>
  <si>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</si>
  <si>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</si>
  <si>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</si>
  <si>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</si>
  <si>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</si>
  <si>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</si>
  <si>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</si>
  <si>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</si>
  <si>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</si>
  <si>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</si>
  <si>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</si>
  <si>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</si>
  <si>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</si>
  <si>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</si>
  <si>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</si>
  <si>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</si>
  <si>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</si>
  <si>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</si>
  <si>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</si>
  <si>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</si>
  <si>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</si>
  <si>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</si>
  <si>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</si>
  <si>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</si>
  <si>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</si>
  <si>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</si>
  <si>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</si>
  <si>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</si>
  <si>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</si>
  <si>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</si>
  <si>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</si>
  <si>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</si>
  <si>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</si>
  <si>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</si>
  <si>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</si>
  <si>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</si>
  <si>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</si>
  <si>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</si>
  <si>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</si>
  <si>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</si>
  <si>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</si>
  <si>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</si>
  <si>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</si>
  <si>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</si>
  <si>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</si>
  <si>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</si>
  <si>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</si>
  <si>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</si>
  <si>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</si>
  <si>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</si>
  <si>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</si>
  <si>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</si>
  <si>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</si>
  <si>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</si>
  <si>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</si>
  <si>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</si>
  <si>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</si>
  <si>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</si>
  <si>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</si>
  <si>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</si>
  <si>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</si>
  <si>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</si>
  <si>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</si>
  <si>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</si>
  <si>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</si>
  <si>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</si>
  <si>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</si>
  <si>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</si>
  <si>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</si>
  <si>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</si>
  <si>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</si>
  <si>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</si>
  <si>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</si>
  <si>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</si>
  <si>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</si>
  <si>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</si>
  <si>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</si>
  <si>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</si>
  <si>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</si>
  <si>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</si>
  <si>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</si>
  <si>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</si>
  <si>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</si>
  <si>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</si>
  <si>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</si>
  <si>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</si>
  <si>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</si>
  <si>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</si>
  <si>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</si>
  <si>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</si>
  <si>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</si>
  <si>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</si>
  <si>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</si>
  <si>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</si>
  <si>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</si>
  <si>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</si>
  <si>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</si>
  <si>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</si>
  <si>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</si>
  <si>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</si>
  <si>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</si>
  <si>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</si>
  <si>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</si>
  <si>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</si>
  <si>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</si>
  <si>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</si>
  <si>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</si>
  <si>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</si>
  <si>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</si>
  <si>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</si>
  <si>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</si>
  <si>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</si>
  <si>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</si>
  <si>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</si>
  <si>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</si>
  <si>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</si>
  <si>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</si>
  <si>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</si>
  <si>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</si>
  <si>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</si>
  <si>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</si>
  <si>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</si>
  <si>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</si>
  <si>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</si>
  <si>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</si>
  <si>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</si>
  <si>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</si>
  <si>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</si>
  <si>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</si>
  <si>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</si>
  <si>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</si>
  <si>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</si>
  <si>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</si>
  <si>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</si>
  <si>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</si>
  <si>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</si>
  <si>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</si>
  <si>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</si>
  <si>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</si>
  <si>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</si>
  <si>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</si>
  <si>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</si>
  <si>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</si>
  <si>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</si>
  <si>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</si>
  <si>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</si>
  <si>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</si>
  <si>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</si>
  <si>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</si>
  <si>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</si>
  <si>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</si>
  <si>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</si>
  <si>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</si>
  <si>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</si>
  <si>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</si>
  <si>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</si>
  <si>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</si>
  <si>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</si>
  <si>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</si>
  <si>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</si>
  <si>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</si>
  <si>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</si>
  <si>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</si>
  <si>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</si>
  <si>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</si>
  <si>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</si>
  <si>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</si>
  <si>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</si>
  <si>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</si>
  <si>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</si>
  <si>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</si>
  <si>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</si>
  <si>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</si>
  <si>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</si>
  <si>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</si>
  <si>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</si>
  <si>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</si>
  <si>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</si>
  <si>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</si>
  <si>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</si>
  <si>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</si>
  <si>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</si>
  <si>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</si>
  <si>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</si>
  <si>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</si>
  <si>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</si>
  <si>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</si>
  <si>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</si>
  <si>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</si>
  <si>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</si>
  <si>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</si>
  <si>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</si>
  <si>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</si>
  <si>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</si>
  <si>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</si>
  <si>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</si>
  <si>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</si>
  <si>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</si>
  <si>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</si>
  <si>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</si>
  <si>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</si>
  <si>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</si>
  <si>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</si>
  <si>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</si>
  <si>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</si>
  <si>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</si>
  <si>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</si>
  <si>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</si>
  <si>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</si>
  <si>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</si>
  <si>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</si>
  <si>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</si>
  <si>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</si>
  <si>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</si>
  <si>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</si>
  <si>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</si>
  <si>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</si>
  <si>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</si>
  <si>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</si>
  <si>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</si>
  <si>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</si>
  <si>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</si>
  <si>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</si>
  <si>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</si>
  <si>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</si>
  <si>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</si>
  <si>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</si>
  <si>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</si>
  <si>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</si>
  <si>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</si>
  <si>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</si>
  <si>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</si>
  <si>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</si>
  <si>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</si>
  <si>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</si>
  <si>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</si>
  <si>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</si>
  <si>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</si>
  <si>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</si>
  <si>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</si>
  <si>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</si>
  <si>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</si>
  <si>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</si>
  <si>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</si>
  <si>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</si>
  <si>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</si>
  <si>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</si>
  <si>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</si>
  <si>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</si>
  <si>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</si>
  <si>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</si>
  <si>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</si>
  <si>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</si>
  <si>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</si>
  <si>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</si>
  <si>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</si>
  <si>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</si>
  <si>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</si>
  <si>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</si>
  <si>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</si>
  <si>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</si>
  <si>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</si>
  <si>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</si>
  <si>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</si>
  <si>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</si>
  <si>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</si>
  <si>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</si>
  <si>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</si>
  <si>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</si>
  <si>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</si>
  <si>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</si>
  <si>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</si>
  <si>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</si>
  <si>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</si>
  <si>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</si>
  <si>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</si>
  <si>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</si>
  <si>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</si>
  <si>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</si>
  <si>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</si>
  <si>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</si>
  <si>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</si>
  <si>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</si>
  <si>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</si>
  <si>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</si>
  <si>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</si>
  <si>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</si>
  <si>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</si>
  <si>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</si>
  <si>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</si>
  <si>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</si>
  <si>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</si>
  <si>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</si>
  <si>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</si>
  <si>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</si>
  <si>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</si>
  <si>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</si>
  <si>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</si>
  <si>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</si>
  <si>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</si>
  <si>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</si>
  <si>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</si>
  <si>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</si>
  <si>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</si>
  <si>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</si>
  <si>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</si>
  <si>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</si>
  <si>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</si>
  <si>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</si>
  <si>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</si>
  <si>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</si>
  <si>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</si>
  <si>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</si>
  <si>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</si>
  <si>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</si>
  <si>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</si>
  <si>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</si>
  <si>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</si>
  <si>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</si>
  <si>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</si>
  <si>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</si>
  <si>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</si>
  <si>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</si>
  <si>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</si>
  <si>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</si>
  <si>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</si>
  <si>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</si>
  <si>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</si>
  <si>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</si>
  <si>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</si>
  <si>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</si>
  <si>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</si>
  <si>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</si>
  <si>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</si>
  <si>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</si>
  <si>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</si>
  <si>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</si>
  <si>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</si>
  <si>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</si>
  <si>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</si>
  <si>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</si>
  <si>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</si>
  <si>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</si>
  <si>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</si>
  <si>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</si>
  <si>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</si>
  <si>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</si>
  <si>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</si>
  <si>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</si>
  <si>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</si>
  <si>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</si>
  <si>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</si>
  <si>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</si>
  <si>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</si>
  <si>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</si>
  <si>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</si>
  <si>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</si>
  <si>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</si>
  <si>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</si>
  <si>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</si>
  <si>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</si>
  <si>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</si>
  <si>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</si>
  <si>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</si>
  <si>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</si>
  <si>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</si>
  <si>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</si>
  <si>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</si>
  <si>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</si>
  <si>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</si>
  <si>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</si>
  <si>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</si>
  <si>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</si>
  <si>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</si>
  <si>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</si>
  <si>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</si>
  <si>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</si>
  <si>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</si>
  <si>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</si>
  <si>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</si>
  <si>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</si>
  <si>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</si>
  <si>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</si>
  <si>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</si>
  <si>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</si>
  <si>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</si>
  <si>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</si>
  <si>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</si>
  <si>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</si>
  <si>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</si>
  <si>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</si>
  <si>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</si>
  <si>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</si>
  <si>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</si>
  <si>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</si>
  <si>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</si>
  <si>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</si>
  <si>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</si>
  <si>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</si>
  <si>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</si>
  <si>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</si>
  <si>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</si>
  <si>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</si>
  <si>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</si>
  <si>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</si>
  <si>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</si>
  <si>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</si>
  <si>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</si>
  <si>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</si>
  <si>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</si>
  <si>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</si>
  <si>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</si>
  <si>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</si>
  <si>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</si>
  <si>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</si>
  <si>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</si>
  <si>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</si>
  <si>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</si>
  <si>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</si>
  <si>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</si>
  <si>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</si>
  <si>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</si>
  <si>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</si>
  <si>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</si>
  <si>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</si>
  <si>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</si>
  <si>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</si>
  <si>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</si>
  <si>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</si>
  <si>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</si>
  <si>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</si>
  <si>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</si>
  <si>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</si>
  <si>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</si>
  <si>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</si>
  <si>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</si>
  <si>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</si>
  <si>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</si>
  <si>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</si>
  <si>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</si>
  <si>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</si>
  <si>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</si>
  <si>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</si>
  <si>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</si>
  <si>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</si>
  <si>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</si>
  <si>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</si>
  <si>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</si>
  <si>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</si>
  <si>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</si>
  <si>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</si>
  <si>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</si>
  <si>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</si>
  <si>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</si>
  <si>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</si>
  <si>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</si>
  <si>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</si>
  <si>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</si>
  <si>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</si>
  <si>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</si>
  <si>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</si>
  <si>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</si>
  <si>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</si>
  <si>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</si>
  <si>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</si>
  <si>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</si>
  <si>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</si>
  <si>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</si>
  <si>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</si>
  <si>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</si>
  <si>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</si>
  <si>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</si>
  <si>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</si>
  <si>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</si>
  <si>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</si>
  <si>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</si>
  <si>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</si>
  <si>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</si>
  <si>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</si>
  <si>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</si>
  <si>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</si>
  <si>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</si>
  <si>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</si>
  <si>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</si>
  <si>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</si>
  <si>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</si>
  <si>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</si>
  <si>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</si>
  <si>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</si>
  <si>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</si>
  <si>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</si>
  <si>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</si>
  <si>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</si>
  <si>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</si>
  <si>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</si>
  <si>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</si>
  <si>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</si>
  <si>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</si>
  <si>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</si>
  <si>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</si>
  <si>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</si>
  <si>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</si>
  <si>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</si>
  <si>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</si>
  <si>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</si>
  <si>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</si>
  <si>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</si>
  <si>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</si>
  <si>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</si>
  <si>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</si>
  <si>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</si>
  <si>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</si>
  <si>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</si>
  <si>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</si>
  <si>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</si>
  <si>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</si>
  <si>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</si>
  <si>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</si>
  <si>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</si>
  <si>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</si>
  <si>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</si>
  <si>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</si>
  <si>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</si>
  <si>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</si>
  <si>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</si>
  <si>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</si>
  <si>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</si>
  <si>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</si>
  <si>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</si>
  <si>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</si>
  <si>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</si>
  <si>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</si>
  <si>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</si>
  <si>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</si>
  <si>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</si>
  <si>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</si>
  <si>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</si>
  <si>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</si>
  <si>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</si>
  <si>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</si>
  <si>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</si>
  <si>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</si>
  <si>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</si>
  <si>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</si>
  <si>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</si>
  <si>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</si>
  <si>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</si>
  <si>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</si>
  <si>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</si>
  <si>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</si>
  <si>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</si>
  <si>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</si>
  <si>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</si>
  <si>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</si>
  <si>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</si>
  <si>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</si>
  <si>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</si>
  <si>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</si>
  <si>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</si>
  <si>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</si>
  <si>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</si>
  <si>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</si>
  <si>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</si>
  <si>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</si>
  <si>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</si>
  <si>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</si>
  <si>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</si>
  <si>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</si>
  <si>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</si>
  <si>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</si>
  <si>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</si>
  <si>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</si>
  <si>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</si>
  <si>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</si>
  <si>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</si>
  <si>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</si>
  <si>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</si>
  <si>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</si>
  <si>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</si>
  <si>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</si>
  <si>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</si>
  <si>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</si>
  <si>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</si>
  <si>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</si>
  <si>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</si>
  <si>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</si>
  <si>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</si>
  <si>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</si>
  <si>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</si>
  <si>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</si>
  <si>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</si>
  <si>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</si>
  <si>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</si>
  <si>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</si>
  <si>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</si>
  <si>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</si>
  <si>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</si>
  <si>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</si>
  <si>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</si>
  <si>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</si>
  <si>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</si>
  <si>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</si>
  <si>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</si>
  <si>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</si>
  <si>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</si>
  <si>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</si>
  <si>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</si>
  <si>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</si>
  <si>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</si>
  <si>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</si>
  <si>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</si>
  <si>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</si>
  <si>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</si>
  <si>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</si>
  <si>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</si>
  <si>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</si>
  <si>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</si>
  <si>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</si>
  <si>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</si>
  <si>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</si>
  <si>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</si>
  <si>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</si>
  <si>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</si>
  <si>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</si>
  <si>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</si>
  <si>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</si>
  <si>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</si>
  <si>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</si>
  <si>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</si>
  <si>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</si>
  <si>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</si>
  <si>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</si>
  <si>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</si>
  <si>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</si>
  <si>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</si>
  <si>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</si>
  <si>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</si>
  <si>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</si>
  <si>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</si>
  <si>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</si>
  <si>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</si>
  <si>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</si>
  <si>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</si>
  <si>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</si>
  <si>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</si>
  <si>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</si>
  <si>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</si>
  <si>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</si>
  <si>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</si>
  <si>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</si>
  <si>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</si>
  <si>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</si>
  <si>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</si>
  <si>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</si>
  <si>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</si>
  <si>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</si>
  <si>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</si>
  <si>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</si>
  <si>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</si>
  <si>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</si>
  <si>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</si>
  <si>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</si>
  <si>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</si>
  <si>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</si>
  <si>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</si>
  <si>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</si>
  <si>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</si>
  <si>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</si>
  <si>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</si>
  <si>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</si>
  <si>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</si>
  <si>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</si>
  <si>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</si>
  <si>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</si>
  <si>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</si>
  <si>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</si>
  <si>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</si>
  <si>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</si>
  <si>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</si>
  <si>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</si>
  <si>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</si>
  <si>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</si>
  <si>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</si>
  <si>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</si>
  <si>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</si>
  <si>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</si>
  <si>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</si>
  <si>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</si>
  <si>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</si>
  <si>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</si>
  <si>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</si>
  <si>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</si>
  <si>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</si>
  <si>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</si>
  <si>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</si>
  <si>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</si>
  <si>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</si>
  <si>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</si>
  <si>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</si>
  <si>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</si>
  <si>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</si>
  <si>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</si>
  <si>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</si>
  <si>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</si>
  <si>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</si>
  <si>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</si>
  <si>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</si>
  <si>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</si>
  <si>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</si>
  <si>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</si>
  <si>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</si>
  <si>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</si>
  <si>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</si>
  <si>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</si>
  <si>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</si>
  <si>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</si>
  <si>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</si>
  <si>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</si>
  <si>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</si>
  <si>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</si>
  <si>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</si>
  <si>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</si>
  <si>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</si>
  <si>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</si>
  <si>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</si>
  <si>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</si>
  <si>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</si>
  <si>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</si>
  <si>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</si>
  <si>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</si>
  <si>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</si>
  <si>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</si>
  <si>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</si>
  <si>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</si>
  <si>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</si>
  <si>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</si>
  <si>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</si>
  <si>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</si>
  <si>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</si>
  <si>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</si>
  <si>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</si>
  <si>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</si>
  <si>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</si>
  <si>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</si>
  <si>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</si>
  <si>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</si>
  <si>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</si>
  <si>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</si>
  <si>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</si>
  <si>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</si>
  <si>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</si>
  <si>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</si>
  <si>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</si>
  <si>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</si>
  <si>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</si>
  <si>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</si>
  <si>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</si>
  <si>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</si>
  <si>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</si>
  <si>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</si>
  <si>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</si>
  <si>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</si>
  <si>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</si>
  <si>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</si>
  <si>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</si>
  <si>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</si>
  <si>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</si>
  <si>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</si>
  <si>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</si>
  <si>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</si>
  <si>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</si>
  <si>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</si>
  <si>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</si>
  <si>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</si>
  <si>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</si>
  <si>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</si>
  <si>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</si>
  <si>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</si>
  <si>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</si>
  <si>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</si>
  <si>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</si>
  <si>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</si>
  <si>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</si>
  <si>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</si>
  <si>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</si>
  <si>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</si>
  <si>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</si>
  <si>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</si>
  <si>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</si>
  <si>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</si>
  <si>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</si>
  <si>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</si>
  <si>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</si>
  <si>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</si>
  <si>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</si>
  <si>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</si>
  <si>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</si>
  <si>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</si>
  <si>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</si>
  <si>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</si>
  <si>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</si>
  <si>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</si>
  <si>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</si>
  <si>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</si>
  <si>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</si>
  <si>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</si>
  <si>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</si>
  <si>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</si>
  <si>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</si>
  <si>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</si>
  <si>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</si>
  <si>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</si>
  <si>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</si>
  <si>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</si>
  <si>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</si>
  <si>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</si>
  <si>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</si>
  <si>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</si>
  <si>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</si>
  <si>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</si>
  <si>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</si>
  <si>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</si>
  <si>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</si>
  <si>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</si>
  <si>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</si>
  <si>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</si>
  <si>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</si>
  <si>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</si>
  <si>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</si>
  <si>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</si>
  <si>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</si>
  <si>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</si>
  <si>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</si>
  <si>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</si>
  <si>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</si>
  <si>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</si>
  <si>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</si>
  <si>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</si>
  <si>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</si>
  <si>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</si>
  <si>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</si>
  <si>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</si>
  <si>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</si>
  <si>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</si>
  <si>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</si>
  <si>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</si>
  <si>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</si>
  <si>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</si>
  <si>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</si>
  <si>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</si>
  <si>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</si>
  <si>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</si>
  <si>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</si>
  <si>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</si>
  <si>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</si>
  <si>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</si>
  <si>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</si>
  <si>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</si>
  <si>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</si>
  <si>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</si>
  <si>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</si>
  <si>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</si>
  <si>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</si>
  <si>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</si>
  <si>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</si>
  <si>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</si>
  <si>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</si>
  <si>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</si>
  <si>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</si>
  <si>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</si>
  <si>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</si>
  <si>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</si>
  <si>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</si>
  <si>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</si>
  <si>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</si>
  <si>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</si>
  <si>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</si>
  <si>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</si>
  <si>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</si>
  <si>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</si>
  <si>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</si>
  <si>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</si>
  <si>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</si>
  <si>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</si>
  <si>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</si>
  <si>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</si>
  <si>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</si>
  <si>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</si>
  <si>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</si>
  <si>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</si>
  <si>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</si>
  <si>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</si>
  <si>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</si>
  <si>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</si>
  <si>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</si>
  <si>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</si>
  <si>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</si>
  <si>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</si>
  <si>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</si>
  <si>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</si>
  <si>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</si>
  <si>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</si>
  <si>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</si>
  <si>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</si>
  <si>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</si>
  <si>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</si>
  <si>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</si>
  <si>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</si>
  <si>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</si>
  <si>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</si>
  <si>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</si>
  <si>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</si>
  <si>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</si>
  <si>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</si>
  <si>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</si>
  <si>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</si>
  <si>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</si>
  <si>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</si>
  <si>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</si>
  <si>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</si>
  <si>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</si>
  <si>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</si>
  <si>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</si>
  <si>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</si>
  <si>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</si>
  <si>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</si>
  <si>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</si>
  <si>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</si>
  <si>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</si>
  <si>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</si>
  <si>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</si>
  <si>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</si>
  <si>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</si>
  <si>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</si>
  <si>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</si>
  <si>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</si>
  <si>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</si>
  <si>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</si>
  <si>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</si>
  <si>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</si>
  <si>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</si>
  <si>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</si>
  <si>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</si>
  <si>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</si>
  <si>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</si>
  <si>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</si>
  <si>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</si>
  <si>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</si>
  <si>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</si>
  <si>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</si>
  <si>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</si>
  <si>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</si>
  <si>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</si>
  <si>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</si>
  <si>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</si>
  <si>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</si>
  <si>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</si>
  <si>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</si>
  <si>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</si>
  <si>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</si>
  <si>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</si>
  <si>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</si>
  <si>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</si>
  <si>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</si>
  <si>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</si>
  <si>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</si>
  <si>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</si>
  <si>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</si>
  <si>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</si>
  <si>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</si>
  <si>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</si>
  <si>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</si>
  <si>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</si>
  <si>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</si>
  <si>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</si>
  <si>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</si>
  <si>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</si>
  <si>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</si>
  <si>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</si>
  <si>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</si>
  <si>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</si>
  <si>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</si>
  <si>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</si>
  <si>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</si>
  <si>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</si>
  <si>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</si>
  <si>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</si>
  <si>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</si>
  <si>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</si>
  <si>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</si>
  <si>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</si>
  <si>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</si>
  <si>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</si>
  <si>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</si>
  <si>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</si>
  <si>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</si>
  <si>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</si>
  <si>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</si>
  <si>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</si>
  <si>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</si>
  <si>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</si>
  <si>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</si>
  <si>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</si>
  <si>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</si>
  <si>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</si>
  <si>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</si>
  <si>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</si>
  <si>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</si>
  <si>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</si>
  <si>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</si>
  <si>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</si>
  <si>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</si>
  <si>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</si>
  <si>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</si>
  <si>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</si>
  <si>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</si>
  <si>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</si>
  <si>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</si>
  <si>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</si>
  <si>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</si>
  <si>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</si>
  <si>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</si>
  <si>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</si>
  <si>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</si>
  <si>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</si>
  <si>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</si>
  <si>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</si>
  <si>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</si>
  <si>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</si>
  <si>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</si>
  <si>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</si>
  <si>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</si>
  <si>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</si>
  <si>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</si>
  <si>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</si>
  <si>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</si>
  <si>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</si>
  <si>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</si>
  <si>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</si>
  <si>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</si>
  <si>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</si>
  <si>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</si>
  <si>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</si>
  <si>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</si>
  <si>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</si>
  <si>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</si>
  <si>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</si>
  <si>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</si>
  <si>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</si>
  <si>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</si>
  <si>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</si>
  <si>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</si>
  <si>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</si>
  <si>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</si>
  <si>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</si>
  <si>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</si>
  <si>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</si>
  <si>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</si>
  <si>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</si>
  <si>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</si>
  <si>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</si>
  <si>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</si>
  <si>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</si>
  <si>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</si>
  <si>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</si>
  <si>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</si>
  <si>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</si>
  <si>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</si>
  <si>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</si>
  <si>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</si>
  <si>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</si>
  <si>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</si>
  <si>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</si>
  <si>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</si>
  <si>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</si>
  <si>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</si>
  <si>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</si>
  <si>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</si>
  <si>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</si>
  <si>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</si>
  <si>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</si>
  <si>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</si>
  <si>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</si>
  <si>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</si>
  <si>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</si>
  <si>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</si>
  <si>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</si>
  <si>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</si>
  <si>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</si>
  <si>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</si>
  <si>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</si>
  <si>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</si>
  <si>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</si>
  <si>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</si>
  <si>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</si>
  <si>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</si>
  <si>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</si>
  <si>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</si>
  <si>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</si>
  <si>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</si>
  <si>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</si>
  <si>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</si>
  <si>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</si>
  <si>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</si>
  <si>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</si>
  <si>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</si>
  <si>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</si>
  <si>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</si>
  <si>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</si>
  <si>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</si>
  <si>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</si>
  <si>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</si>
  <si>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</si>
  <si>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</si>
  <si>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</si>
  <si>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</si>
  <si>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</si>
  <si>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</si>
  <si>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</si>
  <si>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</si>
  <si>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</si>
  <si>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</si>
  <si>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</si>
  <si>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</si>
  <si>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</si>
  <si>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</si>
  <si>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</si>
  <si>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</si>
  <si>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</si>
  <si>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</si>
  <si>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</si>
  <si>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</si>
  <si>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</si>
  <si>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</si>
  <si>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</si>
  <si>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</si>
  <si>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</si>
  <si>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</si>
  <si>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</si>
  <si>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</si>
  <si>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</si>
  <si>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</si>
  <si>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</si>
  <si>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</si>
  <si>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</si>
  <si>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</si>
  <si>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</si>
  <si>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</si>
  <si>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</si>
  <si>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</si>
  <si>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</si>
  <si>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</si>
  <si>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</si>
  <si>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</si>
  <si>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</si>
  <si>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</si>
  <si>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</si>
  <si>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</si>
  <si>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</si>
  <si>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</si>
  <si>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</si>
  <si>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</si>
  <si>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</si>
  <si>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</si>
  <si>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</si>
  <si>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</si>
  <si>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</si>
  <si>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</si>
  <si>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</si>
  <si>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</si>
  <si>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</si>
  <si>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</si>
  <si>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</si>
  <si>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</si>
  <si>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</si>
  <si>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</si>
  <si>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</si>
  <si>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</si>
  <si>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</si>
  <si>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</si>
  <si>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</si>
  <si>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</si>
  <si>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</si>
  <si>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</si>
  <si>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</si>
  <si>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</si>
  <si>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</si>
  <si>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</si>
  <si>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</si>
  <si>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</si>
  <si>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</si>
  <si>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</si>
  <si>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</si>
  <si>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</si>
  <si>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</si>
  <si>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</si>
  <si>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</si>
  <si>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</si>
  <si>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</si>
  <si>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</si>
  <si>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</si>
  <si>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</si>
  <si>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</si>
  <si>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</si>
  <si>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</si>
  <si>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</si>
  <si>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</si>
  <si>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</si>
  <si>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</si>
  <si>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</si>
  <si>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</si>
  <si>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</si>
  <si>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</si>
  <si>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</si>
  <si>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</si>
  <si>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</si>
  <si>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</si>
  <si>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</si>
  <si>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</si>
  <si>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</si>
  <si>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</si>
  <si>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</si>
  <si>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</si>
  <si>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</si>
  <si>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</si>
  <si>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</si>
  <si>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</si>
  <si>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</si>
  <si>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</si>
  <si>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</si>
  <si>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</si>
  <si>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</si>
  <si>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</si>
  <si>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</si>
  <si>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</si>
  <si>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</si>
  <si>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</si>
  <si>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</si>
  <si>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</si>
  <si>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</si>
  <si>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</si>
  <si>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</si>
  <si>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</si>
  <si>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</si>
  <si>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</si>
  <si>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</si>
  <si>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</si>
  <si>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</si>
  <si>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</si>
  <si>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</si>
  <si>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</si>
  <si>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</si>
  <si>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</si>
  <si>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</si>
  <si>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</si>
  <si>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</si>
  <si>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</si>
  <si>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</si>
  <si>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</si>
  <si>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</si>
  <si>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</si>
  <si>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</si>
  <si>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</si>
  <si>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</si>
  <si>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</si>
  <si>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</si>
  <si>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</si>
  <si>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</si>
  <si>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</si>
  <si>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</si>
  <si>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</si>
  <si>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</si>
  <si>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</si>
  <si>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</si>
  <si>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</si>
  <si>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</si>
  <si>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</si>
  <si>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</si>
  <si>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</si>
  <si>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</si>
  <si>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</si>
  <si>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</si>
  <si>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</si>
  <si>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</si>
  <si>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</si>
  <si>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</si>
  <si>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</si>
  <si>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</si>
  <si>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</si>
  <si>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</si>
  <si>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</si>
  <si>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</si>
  <si>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</si>
  <si>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</si>
  <si>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</si>
  <si>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</si>
  <si>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</si>
  <si>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</si>
  <si>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</si>
  <si>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</si>
  <si>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</si>
  <si>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</si>
  <si>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</si>
  <si>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</si>
  <si>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</si>
  <si>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</si>
  <si>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</si>
  <si>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</si>
  <si>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</si>
  <si>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</si>
  <si>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</si>
  <si>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</si>
  <si>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</si>
  <si>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</si>
  <si>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</si>
  <si>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</si>
  <si>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</si>
  <si>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</si>
  <si>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</si>
  <si>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</si>
  <si>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</si>
  <si>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</si>
  <si>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</si>
  <si>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</si>
  <si>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</si>
  <si>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</si>
  <si>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</si>
  <si>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</si>
  <si>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</si>
  <si>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</si>
  <si>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</si>
  <si>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</si>
  <si>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</si>
  <si>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</si>
  <si>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</si>
  <si>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</si>
  <si>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</si>
  <si>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</si>
  <si>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</si>
  <si>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</si>
  <si>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</si>
  <si>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</si>
  <si>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</si>
  <si>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</si>
  <si>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</si>
  <si>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</si>
  <si>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</si>
  <si>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</si>
  <si>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</si>
  <si>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</si>
  <si>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</si>
  <si>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</si>
  <si>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</si>
  <si>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</si>
  <si>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</si>
  <si>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</si>
  <si>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</si>
  <si>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</si>
  <si>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</si>
  <si>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</si>
  <si>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</si>
  <si>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</si>
  <si>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</si>
  <si>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</si>
  <si>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</si>
  <si>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</si>
  <si>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</si>
  <si>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</si>
  <si>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</si>
  <si>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</si>
  <si>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</si>
  <si>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</si>
  <si>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</si>
  <si>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</si>
  <si>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</si>
  <si>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</si>
  <si>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</si>
  <si>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</si>
  <si>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</si>
  <si>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</si>
  <si>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</si>
  <si>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</si>
  <si>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</si>
  <si>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</si>
  <si>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</si>
  <si>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</si>
  <si>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</si>
  <si>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</si>
  <si>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</si>
  <si>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</si>
  <si>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</si>
  <si>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</si>
  <si>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</si>
  <si>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</si>
  <si>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</si>
  <si>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</si>
  <si>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</si>
  <si>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</si>
  <si>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</si>
  <si>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</si>
  <si>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</si>
  <si>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</si>
  <si>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</si>
  <si>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</si>
  <si>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</si>
  <si>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</si>
  <si>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</si>
  <si>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</si>
  <si>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</si>
  <si>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</si>
  <si>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</si>
  <si>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</si>
  <si>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</si>
  <si>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</si>
  <si>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</si>
  <si>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</si>
  <si>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</si>
  <si>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</si>
  <si>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</si>
  <si>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</si>
  <si>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</si>
  <si>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</si>
  <si>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</si>
  <si>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</si>
  <si>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</si>
  <si>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</si>
  <si>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</si>
  <si>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</si>
  <si>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</si>
  <si>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</si>
  <si>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</si>
  <si>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</si>
  <si>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</si>
  <si>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</si>
  <si>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</si>
  <si>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</si>
  <si>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</si>
  <si>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</si>
  <si>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</si>
  <si>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</si>
  <si>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</si>
  <si>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</si>
  <si>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</si>
  <si>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</si>
  <si>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</si>
  <si>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</si>
  <si>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</si>
  <si>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</si>
  <si>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</si>
  <si>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</si>
  <si>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</si>
  <si>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</si>
  <si>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</si>
  <si>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</si>
  <si>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</si>
  <si>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</si>
  <si>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</si>
  <si>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</si>
  <si>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</si>
  <si>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</si>
  <si>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</si>
  <si>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</si>
  <si>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</si>
  <si>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</si>
  <si>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</si>
  <si>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</si>
  <si>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</si>
  <si>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</si>
  <si>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</si>
  <si>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</si>
  <si>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</si>
  <si>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</si>
  <si>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</si>
  <si>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</si>
  <si>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</si>
  <si>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</si>
  <si>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</si>
  <si>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</si>
  <si>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</si>
  <si>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</si>
  <si>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</si>
  <si>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</si>
  <si>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</si>
  <si>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</si>
  <si>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</si>
  <si>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</si>
  <si>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</si>
  <si>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</si>
  <si>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</si>
  <si>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</si>
  <si>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</si>
  <si>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</si>
  <si>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</si>
  <si>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</si>
  <si>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</si>
  <si>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</si>
  <si>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</si>
  <si>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</si>
  <si>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</si>
  <si>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</si>
  <si>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</si>
  <si>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</si>
  <si>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</si>
  <si>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</si>
  <si>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</si>
  <si>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</si>
  <si>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</si>
  <si>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</si>
  <si>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</si>
  <si>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</si>
  <si>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</si>
  <si>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</si>
  <si>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</si>
  <si>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</si>
  <si>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</si>
  <si>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</si>
  <si>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</si>
  <si>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</si>
  <si>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</si>
  <si>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</si>
  <si>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</si>
  <si>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</si>
  <si>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</si>
  <si>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</si>
  <si>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</si>
  <si>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</si>
  <si>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</si>
  <si>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</si>
  <si>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</si>
  <si>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</si>
  <si>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</si>
  <si>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</si>
  <si>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</si>
  <si>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</si>
  <si>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</si>
  <si>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</si>
  <si>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</si>
  <si>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</si>
  <si>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</si>
  <si>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</si>
  <si>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</si>
  <si>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</si>
  <si>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</si>
  <si>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</si>
  <si>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</si>
  <si>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</si>
  <si>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</si>
  <si>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</si>
  <si>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</si>
  <si>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</si>
  <si>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</si>
  <si>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</si>
  <si>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</si>
  <si>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</si>
  <si>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</si>
  <si>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</si>
  <si>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</si>
  <si>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</si>
  <si>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</si>
  <si>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</si>
  <si>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</si>
  <si>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</si>
  <si>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</si>
  <si>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</si>
  <si>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</si>
  <si>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</si>
  <si>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</si>
  <si>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</si>
  <si>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</si>
  <si>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</si>
  <si>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</si>
  <si>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</si>
  <si>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</si>
  <si>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</si>
  <si>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</si>
  <si>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</si>
  <si>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</si>
  <si>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</si>
  <si>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</si>
  <si>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</si>
  <si>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</si>
  <si>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</si>
  <si>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</si>
  <si>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</si>
  <si>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</si>
  <si>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</si>
  <si>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</si>
  <si>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</si>
  <si>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</si>
  <si>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</si>
  <si>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</si>
  <si>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</si>
  <si>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</si>
  <si>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</si>
  <si>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</si>
  <si>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</si>
  <si>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</si>
  <si>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</si>
  <si>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</si>
  <si>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</si>
  <si>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</si>
  <si>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</si>
  <si>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</si>
  <si>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</si>
  <si>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</si>
  <si>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</si>
  <si>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</si>
  <si>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</si>
  <si>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</si>
  <si>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</si>
  <si>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</si>
  <si>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</si>
  <si>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</si>
  <si>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</si>
  <si>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</si>
  <si>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</si>
  <si>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</si>
  <si>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</si>
  <si>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</si>
  <si>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</si>
  <si>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</si>
  <si>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</si>
  <si>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</si>
  <si>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</si>
  <si>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</si>
  <si>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</si>
  <si>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</si>
  <si>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</si>
  <si>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</si>
  <si>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</si>
  <si>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</si>
  <si>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</si>
  <si>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</si>
  <si>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</si>
  <si>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</si>
  <si>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</si>
  <si>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</si>
  <si>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</si>
  <si>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</si>
  <si>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</si>
  <si>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</si>
  <si>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</si>
  <si>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</si>
  <si>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</si>
  <si>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</si>
  <si>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</si>
  <si>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</si>
  <si>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</si>
  <si>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</si>
  <si>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</si>
  <si>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</si>
  <si>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</si>
  <si>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</si>
  <si>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</si>
  <si>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</si>
  <si>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</si>
  <si>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</si>
  <si>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</si>
  <si>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</si>
  <si>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</si>
  <si>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</si>
  <si>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</si>
  <si>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</si>
  <si>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</si>
  <si>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</si>
  <si>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</si>
  <si>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</si>
  <si>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</si>
  <si>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</si>
  <si>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</si>
  <si>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</si>
  <si>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</si>
  <si>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</si>
  <si>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</si>
  <si>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</si>
  <si>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</si>
  <si>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</si>
  <si>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</si>
  <si>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</si>
  <si>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</si>
  <si>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</si>
  <si>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</si>
  <si>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</si>
  <si>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</si>
  <si>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</si>
  <si>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</si>
  <si>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</si>
  <si>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</si>
  <si>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</si>
  <si>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</si>
  <si>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</si>
  <si>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</si>
  <si>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</si>
  <si>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</si>
  <si>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</si>
  <si>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</si>
  <si>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</si>
  <si>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</si>
  <si>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</si>
  <si>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</si>
  <si>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</si>
  <si>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</si>
  <si>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</si>
  <si>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</si>
  <si>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</si>
  <si>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</si>
  <si>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</si>
  <si>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</si>
  <si>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</si>
  <si>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</si>
  <si>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</si>
  <si>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</si>
  <si>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</si>
  <si>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</si>
  <si>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</si>
  <si>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</si>
  <si>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</si>
  <si>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</si>
  <si>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</si>
  <si>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</si>
  <si>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</si>
  <si>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</si>
  <si>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</si>
  <si>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</si>
  <si>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</si>
  <si>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</si>
  <si>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</si>
  <si>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</si>
  <si>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</si>
  <si>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</si>
  <si>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</si>
  <si>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</si>
  <si>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</si>
  <si>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</si>
  <si>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</si>
  <si>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</si>
  <si>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</si>
  <si>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</si>
  <si>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</si>
  <si>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</si>
  <si>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</si>
  <si>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</si>
  <si>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</si>
  <si>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</si>
  <si>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</si>
  <si>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</si>
  <si>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</si>
  <si>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</si>
  <si>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</si>
  <si>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</si>
  <si>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</si>
  <si>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</si>
  <si>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</si>
  <si>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</si>
  <si>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</si>
  <si>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</si>
  <si>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</si>
  <si>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</si>
  <si>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</si>
  <si>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</si>
  <si>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</si>
  <si>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</si>
  <si>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</si>
  <si>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</si>
  <si>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</si>
  <si>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</si>
  <si>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</si>
  <si>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</si>
  <si>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</si>
  <si>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</si>
  <si>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</si>
  <si>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</si>
  <si>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</si>
  <si>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</si>
  <si>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</si>
  <si>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</si>
  <si>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</si>
  <si>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</si>
  <si>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</si>
  <si>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</si>
  <si>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</si>
  <si>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</si>
  <si>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</si>
  <si>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</si>
  <si>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</si>
  <si>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</si>
  <si>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</si>
  <si>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</si>
  <si>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</si>
  <si>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</si>
  <si>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</si>
  <si>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</si>
  <si>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</si>
  <si>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</si>
  <si>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</si>
  <si>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</si>
  <si>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</si>
  <si>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</si>
  <si>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</si>
  <si>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</si>
  <si>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</si>
  <si>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</si>
  <si>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</si>
  <si>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</si>
  <si>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</si>
  <si>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</si>
  <si>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</si>
  <si>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</si>
  <si>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</si>
  <si>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</si>
  <si>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</si>
  <si>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</si>
  <si>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</si>
  <si>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</si>
  <si>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</si>
  <si>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</si>
  <si>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</si>
  <si>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</si>
  <si>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</si>
  <si>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</si>
  <si>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</si>
  <si>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</si>
  <si>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</si>
  <si>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</si>
  <si>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</si>
  <si>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</si>
  <si>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</si>
  <si>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</si>
  <si>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</si>
  <si>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</si>
  <si>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</si>
  <si>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</si>
  <si>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</si>
  <si>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</si>
  <si>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</si>
  <si>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</si>
  <si>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</si>
  <si>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</si>
  <si>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</si>
  <si>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</si>
  <si>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</si>
  <si>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</si>
  <si>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</si>
  <si>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</si>
  <si>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</si>
  <si>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</si>
  <si>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</si>
  <si>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</si>
  <si>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</si>
  <si>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</si>
  <si>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</si>
  <si>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</si>
  <si>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</si>
  <si>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</si>
  <si>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</si>
  <si>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</si>
  <si>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</si>
  <si>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</si>
  <si>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</si>
  <si>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</si>
  <si>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</si>
  <si>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</si>
  <si>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</si>
  <si>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</si>
  <si>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</si>
  <si>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</si>
  <si>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</si>
  <si>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</si>
  <si>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</si>
  <si>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</si>
  <si>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</si>
  <si>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</si>
  <si>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</si>
  <si>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</si>
  <si>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</si>
  <si>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</si>
  <si>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</si>
  <si>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</si>
  <si>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</si>
  <si>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</si>
  <si>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</si>
  <si>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</si>
  <si>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</si>
  <si>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</si>
  <si>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</si>
  <si>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</si>
  <si>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</si>
  <si>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</si>
  <si>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</si>
  <si>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</si>
  <si>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</si>
  <si>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</si>
  <si>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</si>
  <si>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</si>
  <si>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</si>
  <si>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</si>
  <si>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</si>
  <si>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</si>
  <si>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</si>
  <si>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</si>
  <si>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</si>
  <si>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</si>
  <si>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</si>
  <si>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</si>
  <si>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</si>
  <si>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</si>
  <si>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</si>
  <si>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</si>
  <si>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</si>
  <si>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</si>
  <si>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</si>
  <si>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</si>
  <si>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</si>
  <si>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</si>
  <si>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</si>
  <si>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</si>
  <si>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</si>
  <si>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</si>
  <si>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</si>
  <si>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</si>
  <si>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</si>
  <si>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</si>
  <si>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</si>
  <si>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</si>
  <si>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</si>
  <si>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</si>
  <si>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</si>
  <si>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</si>
  <si>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</si>
  <si>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</si>
  <si>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</si>
  <si>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</si>
  <si>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</si>
  <si>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</si>
  <si>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</si>
  <si>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</si>
  <si>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</si>
  <si>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</si>
  <si>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</si>
  <si>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</si>
  <si>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</si>
  <si>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</si>
  <si>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</si>
  <si>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</si>
  <si>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</si>
  <si>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</si>
  <si>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</si>
  <si>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</si>
  <si>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</si>
  <si>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</si>
  <si>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</si>
  <si>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</si>
  <si>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</si>
  <si>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</si>
  <si>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</si>
  <si>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</si>
  <si>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</si>
  <si>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</si>
  <si>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</si>
  <si>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</si>
  <si>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</si>
  <si>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</si>
  <si>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</si>
  <si>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</si>
  <si>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</si>
  <si>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</si>
  <si>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</si>
  <si>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</si>
  <si>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</si>
  <si>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</si>
  <si>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</si>
  <si>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</si>
  <si>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</si>
  <si>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</si>
  <si>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</si>
  <si>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</si>
  <si>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</si>
  <si>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</si>
  <si>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</si>
  <si>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</si>
  <si>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</si>
  <si>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</si>
  <si>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</si>
  <si>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</si>
  <si>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</si>
  <si>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</si>
  <si>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</si>
  <si>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</si>
  <si>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</si>
  <si>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</si>
  <si>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</si>
  <si>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</si>
  <si>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</si>
  <si>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</si>
  <si>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</si>
  <si>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</si>
  <si>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</si>
  <si>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</si>
  <si>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</si>
  <si>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</si>
  <si>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</si>
  <si>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</si>
  <si>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</si>
  <si>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</si>
  <si>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</si>
  <si>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</si>
  <si>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</si>
  <si>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</si>
  <si>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</si>
  <si>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</si>
  <si>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</si>
  <si>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</si>
  <si>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</si>
  <si>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</si>
  <si>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</si>
  <si>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</si>
  <si>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</si>
  <si>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</si>
  <si>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</si>
  <si>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</si>
  <si>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</si>
  <si>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</si>
  <si>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</si>
  <si>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</si>
  <si>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</si>
  <si>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</si>
  <si>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</si>
  <si>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</si>
  <si>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</si>
  <si>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</si>
  <si>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</si>
  <si>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</si>
  <si>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</si>
  <si>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</si>
  <si>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</si>
  <si>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</si>
  <si>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</si>
  <si>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</si>
  <si>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</si>
  <si>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</si>
  <si>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</si>
  <si>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</si>
  <si>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</si>
  <si>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</si>
  <si>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</si>
  <si>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</si>
  <si>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</si>
  <si>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</si>
  <si>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</si>
  <si>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</si>
  <si>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</si>
  <si>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</si>
  <si>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</si>
  <si>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</si>
  <si>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</si>
  <si>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</si>
  <si>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</si>
  <si>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</si>
  <si>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</si>
  <si>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</si>
  <si>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</si>
  <si>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</si>
  <si>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</si>
  <si>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</si>
  <si>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</si>
  <si>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</si>
  <si>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</si>
  <si>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</si>
  <si>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</si>
  <si>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</si>
  <si>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</si>
  <si>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</si>
  <si>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</si>
  <si>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</si>
  <si>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</si>
  <si>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</si>
  <si>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</si>
  <si>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</si>
  <si>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</si>
  <si>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</si>
  <si>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</si>
  <si>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</si>
  <si>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</si>
  <si>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</si>
  <si>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</si>
  <si>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</si>
  <si>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</si>
  <si>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</si>
  <si>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</si>
  <si>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</si>
  <si>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</si>
  <si>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</si>
  <si>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</si>
  <si>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</si>
  <si>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</si>
  <si>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</si>
  <si>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</si>
  <si>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</si>
  <si>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</si>
  <si>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</si>
  <si>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</si>
  <si>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</si>
  <si>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</si>
  <si>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</si>
  <si>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</si>
  <si>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</si>
  <si>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</si>
  <si>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</si>
  <si>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</si>
  <si>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</si>
  <si>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</si>
  <si>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</si>
  <si>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</si>
  <si>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</si>
  <si>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</si>
  <si>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</si>
  <si>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</si>
  <si>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</si>
  <si>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</si>
  <si>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</si>
  <si>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</si>
  <si>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</si>
  <si>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</si>
  <si>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</si>
  <si>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</si>
  <si>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</si>
  <si>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</si>
  <si>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</si>
  <si>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</si>
  <si>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</si>
  <si>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</si>
  <si>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</si>
  <si>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</si>
  <si>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</si>
  <si>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</si>
  <si>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</si>
  <si>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</si>
  <si>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</si>
  <si>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</si>
  <si>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</si>
  <si>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</si>
  <si>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</si>
  <si>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</si>
  <si>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</si>
  <si>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</si>
  <si>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</si>
  <si>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</si>
  <si>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</si>
  <si>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</si>
  <si>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</si>
  <si>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</si>
  <si>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</si>
  <si>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</si>
  <si>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</si>
  <si>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</si>
  <si>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</si>
  <si>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</si>
  <si>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</si>
  <si>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</si>
  <si>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</si>
  <si>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</si>
  <si>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</si>
  <si>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</si>
  <si>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</si>
  <si>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</si>
  <si>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</si>
  <si>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</si>
  <si>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</si>
  <si>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</si>
  <si>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</si>
  <si>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</si>
  <si>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</si>
  <si>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</si>
  <si>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</si>
  <si>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</si>
  <si>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</si>
  <si>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</si>
  <si>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</si>
  <si>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</si>
  <si>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</si>
  <si>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</si>
  <si>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</si>
  <si>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</si>
  <si>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</si>
  <si>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</si>
  <si>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</si>
  <si>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</si>
  <si>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</si>
  <si>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</si>
  <si>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</si>
  <si>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</si>
  <si>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</si>
  <si>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</si>
  <si>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</si>
  <si>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</si>
  <si>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</si>
  <si>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</si>
  <si>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</si>
  <si>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</si>
  <si>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</si>
  <si>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</si>
  <si>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</si>
  <si>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</si>
  <si>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</si>
  <si>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</si>
  <si>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</si>
  <si>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</si>
  <si>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</si>
  <si>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</si>
  <si>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</si>
  <si>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</si>
  <si>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</si>
  <si>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</si>
  <si>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</si>
  <si>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</si>
  <si>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</si>
  <si>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</si>
  <si>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</si>
  <si>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</si>
  <si>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</si>
  <si>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</si>
  <si>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</si>
  <si>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</si>
  <si>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</si>
  <si>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</si>
  <si>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</si>
  <si>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</si>
  <si>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</si>
  <si>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</si>
  <si>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</si>
  <si>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</si>
  <si>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</si>
  <si>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</si>
  <si>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</si>
  <si>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</si>
  <si>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</si>
  <si>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</si>
  <si>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</si>
  <si>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</si>
  <si>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</si>
  <si>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</si>
  <si>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</si>
  <si>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</si>
  <si>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</si>
  <si>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</si>
  <si>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</si>
  <si>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</si>
  <si>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</si>
  <si>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</si>
  <si>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</si>
  <si>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</si>
  <si>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</si>
  <si>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</si>
  <si>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</si>
  <si>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</si>
  <si>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</si>
  <si>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</si>
  <si>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</si>
  <si>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</si>
  <si>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</si>
  <si>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</si>
  <si>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</si>
  <si>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</si>
  <si>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</si>
  <si>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</si>
  <si>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</si>
  <si>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</si>
  <si>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</si>
  <si>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</si>
  <si>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</si>
  <si>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</si>
  <si>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</si>
  <si>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</si>
  <si>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</si>
  <si>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</si>
  <si>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</si>
  <si>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</si>
  <si>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</si>
  <si>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</si>
  <si>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</si>
  <si>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</si>
  <si>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</si>
  <si>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</si>
  <si>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</si>
  <si>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</si>
  <si>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</si>
  <si>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</si>
  <si>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</si>
  <si>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</si>
  <si>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</si>
  <si>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</si>
  <si>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</si>
  <si>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</si>
  <si>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</si>
  <si>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</si>
  <si>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</si>
  <si>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</si>
  <si>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</si>
  <si>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</si>
  <si>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</si>
  <si>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</si>
  <si>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</si>
  <si>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</si>
  <si>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</si>
  <si>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</si>
  <si>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</si>
  <si>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</si>
  <si>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</si>
  <si>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</si>
  <si>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</si>
  <si>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</si>
  <si>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</si>
  <si>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</si>
  <si>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</si>
  <si>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</si>
  <si>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</si>
  <si>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</si>
  <si>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</si>
  <si>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</si>
  <si>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</si>
  <si>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</si>
  <si>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</si>
  <si>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</si>
  <si>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</si>
  <si>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</si>
  <si>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</si>
  <si>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</si>
  <si>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</si>
  <si>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</si>
  <si>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</si>
  <si>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</si>
  <si>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</si>
  <si>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</si>
  <si>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</si>
  <si>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</si>
  <si>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</si>
  <si>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</si>
  <si>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</si>
  <si>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</si>
  <si>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</si>
  <si>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</si>
  <si>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</si>
  <si>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</si>
  <si>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</si>
  <si>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</si>
  <si>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</si>
  <si>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</si>
  <si>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</si>
  <si>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</si>
  <si>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</si>
  <si>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</si>
  <si>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</si>
  <si>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</si>
  <si>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</si>
  <si>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</si>
  <si>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</si>
  <si>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</si>
  <si>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</si>
  <si>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</si>
  <si>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</si>
  <si>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</si>
  <si>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</si>
  <si>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</si>
  <si>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</si>
  <si>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</si>
  <si>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</si>
  <si>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</si>
  <si>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</si>
  <si>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</si>
  <si>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</si>
  <si>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</si>
  <si>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</si>
  <si>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</si>
  <si>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</si>
  <si>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</si>
  <si>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</si>
  <si>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</si>
  <si>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</si>
  <si>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</si>
  <si>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</si>
  <si>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</si>
  <si>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</si>
  <si>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</si>
  <si>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</si>
  <si>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</si>
  <si>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</si>
  <si>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</si>
  <si>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</si>
  <si>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</si>
  <si>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</si>
  <si>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</si>
  <si>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</si>
  <si>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</si>
  <si>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</si>
  <si>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</si>
  <si>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</si>
  <si>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</si>
  <si>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</si>
  <si>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</si>
  <si>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</si>
  <si>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</si>
  <si>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</si>
  <si>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</si>
  <si>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</si>
  <si>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</si>
  <si>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</si>
  <si>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</si>
  <si>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</si>
  <si>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</si>
  <si>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</si>
  <si>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</si>
  <si>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</si>
  <si>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</si>
  <si>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</si>
  <si>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</si>
  <si>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</si>
  <si>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</si>
  <si>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</si>
  <si>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</si>
  <si>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</si>
  <si>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</si>
  <si>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</si>
  <si>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</si>
  <si>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</si>
  <si>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</si>
  <si>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</si>
  <si>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</si>
  <si>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</si>
  <si>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</si>
  <si>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</si>
  <si>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</si>
  <si>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</si>
  <si>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</si>
  <si>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</si>
  <si>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</si>
  <si>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</si>
  <si>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</si>
  <si>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</si>
  <si>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</si>
  <si>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</si>
  <si>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</si>
  <si>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</si>
  <si>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</si>
  <si>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</si>
  <si>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</si>
  <si>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</si>
  <si>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</si>
  <si>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</si>
  <si>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</si>
  <si>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</si>
  <si>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</si>
  <si>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</si>
  <si>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</si>
  <si>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</si>
  <si>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</si>
  <si>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</si>
  <si>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</si>
  <si>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</si>
  <si>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</si>
  <si>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</si>
  <si>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</si>
  <si>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</si>
  <si>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</si>
  <si>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</si>
  <si>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</si>
  <si>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</si>
  <si>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</si>
  <si>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</si>
  <si>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</si>
  <si>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</si>
  <si>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</si>
  <si>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</si>
  <si>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</si>
  <si>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</si>
  <si>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</si>
  <si>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</si>
  <si>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</si>
  <si>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</si>
  <si>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</si>
  <si>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</si>
  <si>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</si>
  <si>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</si>
  <si>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</si>
  <si>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</si>
  <si>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</si>
  <si>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</si>
  <si>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</si>
  <si>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</si>
  <si>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</si>
  <si>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</si>
  <si>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</si>
  <si>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</si>
  <si>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</si>
  <si>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</si>
  <si>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</si>
  <si>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</si>
  <si>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</si>
  <si>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</si>
  <si>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</si>
  <si>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</si>
  <si>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</si>
  <si>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</si>
  <si>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</si>
  <si>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</si>
  <si>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</si>
  <si>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</si>
  <si>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</si>
  <si>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</si>
  <si>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</si>
  <si>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</si>
  <si>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</si>
  <si>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</si>
  <si>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</si>
  <si>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</si>
  <si>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</si>
  <si>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</si>
  <si>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</si>
  <si>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</si>
  <si>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</si>
  <si>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</si>
  <si>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</si>
  <si>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</si>
  <si>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</si>
  <si>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</si>
  <si>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</si>
  <si>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</si>
  <si>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</si>
  <si>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</si>
  <si>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</si>
  <si>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</si>
  <si>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</si>
  <si>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</si>
  <si>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</si>
  <si>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</si>
  <si>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</si>
  <si>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</si>
  <si>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</si>
  <si>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</si>
  <si>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</si>
  <si>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</si>
  <si>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</si>
  <si>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</si>
  <si>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</si>
  <si>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</si>
  <si>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</si>
  <si>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</si>
  <si>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</si>
  <si>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</si>
  <si>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</si>
  <si>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</si>
  <si>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</si>
  <si>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</si>
  <si>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</si>
  <si>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</si>
  <si>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</si>
  <si>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</si>
  <si>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</si>
  <si>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</si>
  <si>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</si>
  <si>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</si>
  <si>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</si>
  <si>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</si>
  <si>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</si>
  <si>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</si>
  <si>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</si>
  <si>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</si>
  <si>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</si>
  <si>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</si>
  <si>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</si>
  <si>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</si>
  <si>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</si>
  <si>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</si>
  <si>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</si>
  <si>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</si>
  <si>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</si>
  <si>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</si>
  <si>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</si>
  <si>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</si>
  <si>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</si>
  <si>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</si>
  <si>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</si>
  <si>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</si>
  <si>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</si>
  <si>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</si>
  <si>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</si>
  <si>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</si>
  <si>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</si>
  <si>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</si>
  <si>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</si>
  <si>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</si>
  <si>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</si>
  <si>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</si>
  <si>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</si>
  <si>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</si>
  <si>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</si>
  <si>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</si>
  <si>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</si>
  <si>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</si>
  <si>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</si>
  <si>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</si>
  <si>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</si>
  <si>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</si>
  <si>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</si>
  <si>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</si>
  <si>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</si>
  <si>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</si>
  <si>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</si>
  <si>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</si>
  <si>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</si>
  <si>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</si>
  <si>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</si>
  <si>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</si>
  <si>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</si>
  <si>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</si>
  <si>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</si>
  <si>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</si>
  <si>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</si>
  <si>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</si>
  <si>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</si>
  <si>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</si>
  <si>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</si>
  <si>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</si>
  <si>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</si>
  <si>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</si>
  <si>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</si>
  <si>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</si>
  <si>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</si>
  <si>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</si>
  <si>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</si>
  <si>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</si>
  <si>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</si>
  <si>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</si>
  <si>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</si>
  <si>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</si>
  <si>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</si>
  <si>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</si>
  <si>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</si>
  <si>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</si>
  <si>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</si>
  <si>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</si>
  <si>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</si>
  <si>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</si>
  <si>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</si>
  <si>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</si>
  <si>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</si>
  <si>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</si>
  <si>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</si>
  <si>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</si>
  <si>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</si>
  <si>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</si>
  <si>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</si>
  <si>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</si>
  <si>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</si>
  <si>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</si>
  <si>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</si>
  <si>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</si>
  <si>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</si>
  <si>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</si>
  <si>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</si>
  <si>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</si>
  <si>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</si>
  <si>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</si>
  <si>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</si>
  <si>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</si>
  <si>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</si>
  <si>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</si>
  <si>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</si>
  <si>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</si>
  <si>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</si>
  <si>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</si>
  <si>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</si>
  <si>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</si>
  <si>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</si>
  <si>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</si>
  <si>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</si>
  <si>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</si>
  <si>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</si>
  <si>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</si>
  <si>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</si>
  <si>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</si>
  <si>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</si>
  <si>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</si>
  <si>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</si>
  <si>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</si>
  <si>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</si>
  <si>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</si>
  <si>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</si>
  <si>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</si>
  <si>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</si>
  <si>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</si>
  <si>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</si>
  <si>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</si>
  <si>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</si>
  <si>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</si>
  <si>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</si>
  <si>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</si>
  <si>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</si>
  <si>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</si>
  <si>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</si>
  <si>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</si>
  <si>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</si>
  <si>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</si>
  <si>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</si>
  <si>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</si>
  <si>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</si>
  <si>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</si>
  <si>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</si>
  <si>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</si>
  <si>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</si>
  <si>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</si>
  <si>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</si>
  <si>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</si>
  <si>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</si>
  <si>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</si>
  <si>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</si>
  <si>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</si>
  <si>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</si>
  <si>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</si>
  <si>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</si>
  <si>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</si>
  <si>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</si>
  <si>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</si>
  <si>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</si>
  <si>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</si>
  <si>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</si>
  <si>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</si>
  <si>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</si>
  <si>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</si>
  <si>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</si>
  <si>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</si>
  <si>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</si>
  <si>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</si>
  <si>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</si>
  <si>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</si>
  <si>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</si>
  <si>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</si>
  <si>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</si>
  <si>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</si>
  <si>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</si>
  <si>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</si>
  <si>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</si>
  <si>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</si>
  <si>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</si>
  <si>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</si>
  <si>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</si>
  <si>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</si>
  <si>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</si>
  <si>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</si>
  <si>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</si>
  <si>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</si>
  <si>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</si>
  <si>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</si>
  <si>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</si>
  <si>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</si>
  <si>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</si>
  <si>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</si>
  <si>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</si>
  <si>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</si>
  <si>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</si>
  <si>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</si>
  <si>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</si>
  <si>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</si>
  <si>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</si>
  <si>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</si>
  <si>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</si>
  <si>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</si>
  <si>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</si>
  <si>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</si>
  <si>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</si>
  <si>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</si>
  <si>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</si>
  <si>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</si>
  <si>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</si>
  <si>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</si>
  <si>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</si>
  <si>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</si>
  <si>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</si>
  <si>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</si>
  <si>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</si>
  <si>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</si>
  <si>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</si>
  <si>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</si>
  <si>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</si>
  <si>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</si>
  <si>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</si>
  <si>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</si>
  <si>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</si>
  <si>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</si>
  <si>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</si>
  <si>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</si>
  <si>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</si>
  <si>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</si>
  <si>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</si>
  <si>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</si>
  <si>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</si>
  <si>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</si>
  <si>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</si>
  <si>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</si>
  <si>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</si>
  <si>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</si>
  <si>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</si>
  <si>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</si>
  <si>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</si>
  <si>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</si>
  <si>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</si>
  <si>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</si>
  <si>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</si>
  <si>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</si>
  <si>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</si>
  <si>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</si>
  <si>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</si>
  <si>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</si>
  <si>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</si>
  <si>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</si>
  <si>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</si>
  <si>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</si>
  <si>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</si>
  <si>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</si>
  <si>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</si>
  <si>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</si>
  <si>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</si>
  <si>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</si>
  <si>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</si>
  <si>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</si>
  <si>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</si>
  <si>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</si>
  <si>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</si>
  <si>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</si>
  <si>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</si>
  <si>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</si>
  <si>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</si>
  <si>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</si>
  <si>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</si>
  <si>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</si>
  <si>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</si>
  <si>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</si>
  <si>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</si>
  <si>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</si>
  <si>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</si>
  <si>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</si>
  <si>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</si>
  <si>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</si>
  <si>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</si>
  <si>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</si>
  <si>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</si>
  <si>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</si>
  <si>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</si>
  <si>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</si>
  <si>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</si>
  <si>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</si>
  <si>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</si>
  <si>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</si>
  <si>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</si>
  <si>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</si>
  <si>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</si>
  <si>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</si>
  <si>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</si>
  <si>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</si>
  <si>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</si>
  <si>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</si>
  <si>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</si>
  <si>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</si>
  <si>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</si>
  <si>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</si>
  <si>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</si>
  <si>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</si>
  <si>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</si>
  <si>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</si>
  <si>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</si>
  <si>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</si>
  <si>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</si>
  <si>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</si>
  <si>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</si>
  <si>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</si>
  <si>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</si>
  <si>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</si>
  <si>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</si>
  <si>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</si>
  <si>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</si>
  <si>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</si>
  <si>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</si>
  <si>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</si>
  <si>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</si>
  <si>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</si>
  <si>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</si>
  <si>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</si>
  <si>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</si>
  <si>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</si>
  <si>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</si>
  <si>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</si>
  <si>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</si>
  <si>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</si>
  <si>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</si>
  <si>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</si>
  <si>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</si>
  <si>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</si>
  <si>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</si>
  <si>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</si>
  <si>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</si>
  <si>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</si>
  <si>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</si>
  <si>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</si>
  <si>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</si>
  <si>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</si>
  <si>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</si>
  <si>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</si>
  <si>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</si>
  <si>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</si>
  <si>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</si>
  <si>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</si>
  <si>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</si>
  <si>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</si>
  <si>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</si>
  <si>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</si>
  <si>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</si>
  <si>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</si>
  <si>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</si>
  <si>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</si>
  <si>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</si>
  <si>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</si>
  <si>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</si>
  <si>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</si>
  <si>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</si>
  <si>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</si>
  <si>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</si>
  <si>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</si>
  <si>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</si>
  <si>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</si>
  <si>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</si>
  <si>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</si>
  <si>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</si>
  <si>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</si>
  <si>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</si>
  <si>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</si>
  <si>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</si>
  <si>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</si>
  <si>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</si>
  <si>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</si>
  <si>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</si>
  <si>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</si>
  <si>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</si>
  <si>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</si>
  <si>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</si>
  <si>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</si>
  <si>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</si>
  <si>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</si>
  <si>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</si>
  <si>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</si>
  <si>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</si>
  <si>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</si>
  <si>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</si>
  <si>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</si>
  <si>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</si>
  <si>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</si>
  <si>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</si>
  <si>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</si>
  <si>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</si>
  <si>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</si>
  <si>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</si>
  <si>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</si>
  <si>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</si>
  <si>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</si>
  <si>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</si>
  <si>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</si>
  <si>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</si>
  <si>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</si>
  <si>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</si>
  <si>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</si>
  <si>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</si>
  <si>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</si>
  <si>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</si>
  <si>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</si>
  <si>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</si>
  <si>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</si>
  <si>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</si>
  <si>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</si>
  <si>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</si>
  <si>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</si>
  <si>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</si>
  <si>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</si>
  <si>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</si>
  <si>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</si>
  <si>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</si>
  <si>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</si>
  <si>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</si>
  <si>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</si>
  <si>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</si>
  <si>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</si>
  <si>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</si>
  <si>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</si>
  <si>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</si>
  <si>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</si>
  <si>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</si>
  <si>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</si>
  <si>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</si>
  <si>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</si>
  <si>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</si>
  <si>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</si>
  <si>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</si>
  <si>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</si>
  <si>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</si>
  <si>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</si>
  <si>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</si>
  <si>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</si>
  <si>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</si>
  <si>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</si>
  <si>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</si>
  <si>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</si>
  <si>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</si>
  <si>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</si>
  <si>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</si>
  <si>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</si>
  <si>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</si>
  <si>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</si>
  <si>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</si>
  <si>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</si>
  <si>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</si>
  <si>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</si>
  <si>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</si>
  <si>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</si>
  <si>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</si>
  <si>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</si>
  <si>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</si>
  <si>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</si>
  <si>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</si>
  <si>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</si>
  <si>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</si>
  <si>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</si>
  <si>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</si>
  <si>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</si>
  <si>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</si>
  <si>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</si>
  <si>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</si>
  <si>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</si>
  <si>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</si>
  <si>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</si>
  <si>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</si>
  <si>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</si>
  <si>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</si>
  <si>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</si>
  <si>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</si>
  <si>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</si>
  <si>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</si>
  <si>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</si>
  <si>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</si>
  <si>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</si>
  <si>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</si>
  <si>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</si>
  <si>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</si>
  <si>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</si>
  <si>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</si>
  <si>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</si>
  <si>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</si>
  <si>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</si>
  <si>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</si>
  <si>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</si>
  <si>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</si>
  <si>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</si>
  <si>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</si>
  <si>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</si>
  <si>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</si>
  <si>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</si>
  <si>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</si>
  <si>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</si>
  <si>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</si>
  <si>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</si>
  <si>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</si>
  <si>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</si>
  <si>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</si>
  <si>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</si>
  <si>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</si>
  <si>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</si>
  <si>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</si>
  <si>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</si>
  <si>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</si>
  <si>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</si>
  <si>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</si>
  <si>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</si>
  <si>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</si>
  <si>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</si>
  <si>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</si>
  <si>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</si>
  <si>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</si>
  <si>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</si>
  <si>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</si>
  <si>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</si>
  <si>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</si>
  <si>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</si>
  <si>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</si>
  <si>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</si>
  <si>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</si>
  <si>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</si>
  <si>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</si>
  <si>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</si>
  <si>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</si>
  <si>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</si>
  <si>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</si>
  <si>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</si>
  <si>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</si>
  <si>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</si>
  <si>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</si>
  <si>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</si>
  <si>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</si>
  <si>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</si>
  <si>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</si>
  <si>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</si>
  <si>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</si>
  <si>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</si>
  <si>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</si>
  <si>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</si>
  <si>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</si>
  <si>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</si>
  <si>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</si>
  <si>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</si>
  <si>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</si>
  <si>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</si>
  <si>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</si>
  <si>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</si>
  <si>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</si>
  <si>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</si>
  <si>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</si>
  <si>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</si>
  <si>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</si>
  <si>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</si>
  <si>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</si>
  <si>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</si>
  <si>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</si>
  <si>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</si>
  <si>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</si>
  <si>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</si>
  <si>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</si>
  <si>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</si>
  <si>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</si>
  <si>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</si>
  <si>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</si>
  <si>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</si>
  <si>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</si>
  <si>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</si>
  <si>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</si>
  <si>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</si>
  <si>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</si>
  <si>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</si>
  <si>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</si>
  <si>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</si>
  <si>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</si>
  <si>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</si>
  <si>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</si>
  <si>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</si>
  <si>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</si>
  <si>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</si>
  <si>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</si>
  <si>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</si>
  <si>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</si>
  <si>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</si>
  <si>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</si>
  <si>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</si>
  <si>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</si>
  <si>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</si>
  <si>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</si>
  <si>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</si>
  <si>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</si>
  <si>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</si>
  <si>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</si>
  <si>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</si>
  <si>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</si>
  <si>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</si>
  <si>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</si>
  <si>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</si>
  <si>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</si>
  <si>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</si>
  <si>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</si>
  <si>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</si>
  <si>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</si>
  <si>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</si>
  <si>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</si>
  <si>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</si>
  <si>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</si>
  <si>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</si>
  <si>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</si>
  <si>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</si>
  <si>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</si>
  <si>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</si>
  <si>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</si>
  <si>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</si>
  <si>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</si>
  <si>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</si>
  <si>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</si>
  <si>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</si>
  <si>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</si>
  <si>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</si>
  <si>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</si>
  <si>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</si>
  <si>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</si>
  <si>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</si>
  <si>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</si>
  <si>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</si>
  <si>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</si>
  <si>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</si>
  <si>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</si>
  <si>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</si>
  <si>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</si>
  <si>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</si>
  <si>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</si>
  <si>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</si>
  <si>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</si>
  <si>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</si>
  <si>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</si>
  <si>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</si>
  <si>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</si>
  <si>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</si>
  <si>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</si>
  <si>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</si>
  <si>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</si>
  <si>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</si>
  <si>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</si>
  <si>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</si>
  <si>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</si>
  <si>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</si>
  <si>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</si>
  <si>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</si>
  <si>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</si>
  <si>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</si>
  <si>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</si>
  <si>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</si>
  <si>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</si>
  <si>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</si>
  <si>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</si>
  <si>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</si>
  <si>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</si>
  <si>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</si>
  <si>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</si>
  <si>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</si>
  <si>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</si>
  <si>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</si>
  <si>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</si>
  <si>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</si>
  <si>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</si>
  <si>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</si>
  <si>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</si>
  <si>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</si>
  <si>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</si>
  <si>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</si>
  <si>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</si>
  <si>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</si>
  <si>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</si>
  <si>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</si>
  <si>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</si>
  <si>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</si>
  <si>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</si>
  <si>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</si>
  <si>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</si>
  <si>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</si>
  <si>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</si>
  <si>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</si>
  <si>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</si>
  <si>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</si>
  <si>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</si>
  <si>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</si>
  <si>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</si>
  <si>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</si>
  <si>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</si>
  <si>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</si>
  <si>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</si>
  <si>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</si>
  <si>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</si>
  <si>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</si>
  <si>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</si>
  <si>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</si>
  <si>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</si>
  <si>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</si>
  <si>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</si>
  <si>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</si>
  <si>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</si>
  <si>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</si>
  <si>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</si>
  <si>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</si>
  <si>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</si>
  <si>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</si>
  <si>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</si>
  <si>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</si>
  <si>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</si>
  <si>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</si>
  <si>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</si>
  <si>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</si>
  <si>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</si>
  <si>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</si>
  <si>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</si>
  <si>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</si>
  <si>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</si>
  <si>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</si>
  <si>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</si>
  <si>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</si>
  <si>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</si>
  <si>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</si>
  <si>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</si>
  <si>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</si>
  <si>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</si>
  <si>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</si>
  <si>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</si>
  <si>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</si>
  <si>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</si>
  <si>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</si>
  <si>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</si>
  <si>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</si>
  <si>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</si>
  <si>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</si>
  <si>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</si>
  <si>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</si>
  <si>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</si>
  <si>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</si>
  <si>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</si>
  <si>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</si>
  <si>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</si>
  <si>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</si>
  <si>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</si>
  <si>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</si>
  <si>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</si>
  <si>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</si>
  <si>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</si>
  <si>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</si>
  <si>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</si>
  <si>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</si>
  <si>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</si>
  <si>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</si>
  <si>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</si>
  <si>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</si>
  <si>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</si>
  <si>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</si>
  <si>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</si>
  <si>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</si>
  <si>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</si>
  <si>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</si>
  <si>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</si>
  <si>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</si>
  <si>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</si>
  <si>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</si>
  <si>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</si>
  <si>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</si>
  <si>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</si>
  <si>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</si>
  <si>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</si>
  <si>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</si>
  <si>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</si>
  <si>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</si>
  <si>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</si>
  <si>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</si>
  <si>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</si>
  <si>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</si>
  <si>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</si>
  <si>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</si>
  <si>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</si>
  <si>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</si>
  <si>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</si>
  <si>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</si>
  <si>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</si>
  <si>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</si>
  <si>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</si>
  <si>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</si>
  <si>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</si>
  <si>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</si>
  <si>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</si>
  <si>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</si>
  <si>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</si>
  <si>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</si>
  <si>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</si>
  <si>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</si>
  <si>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</si>
  <si>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</si>
  <si>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</si>
  <si>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</si>
  <si>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</si>
  <si>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</si>
  <si>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</si>
  <si>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</si>
  <si>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</si>
  <si>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</si>
  <si>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</si>
  <si>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</si>
  <si>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</si>
  <si>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</si>
  <si>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</si>
  <si>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</si>
  <si>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</si>
  <si>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</si>
  <si>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</si>
  <si>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</si>
  <si>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</si>
  <si>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</si>
  <si>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</si>
  <si>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</si>
  <si>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</si>
  <si>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</si>
  <si>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</si>
  <si>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</si>
  <si>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</si>
  <si>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</si>
  <si>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</si>
  <si>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</si>
  <si>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</si>
  <si>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</si>
  <si>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</si>
  <si>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</si>
  <si>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</si>
  <si>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</si>
  <si>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</si>
  <si>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</si>
  <si>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</si>
  <si>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</si>
  <si>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</si>
  <si>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</si>
  <si>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</si>
  <si>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</si>
  <si>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</si>
  <si>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</si>
  <si>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</si>
  <si>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</si>
  <si>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</si>
  <si>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</si>
  <si>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</si>
  <si>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</si>
  <si>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</si>
  <si>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</si>
  <si>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</si>
  <si>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</si>
  <si>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</si>
  <si>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</si>
  <si>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</si>
  <si>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</si>
  <si>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</si>
  <si>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</si>
  <si>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</si>
  <si>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</si>
  <si>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</si>
  <si>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</si>
  <si>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</si>
  <si>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</si>
  <si>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</si>
  <si>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</si>
  <si>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</si>
  <si>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</si>
  <si>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</si>
  <si>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</si>
  <si>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</si>
  <si>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</si>
  <si>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</si>
  <si>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</si>
  <si>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</si>
  <si>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</si>
  <si>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</si>
  <si>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</si>
  <si>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</si>
  <si>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</si>
  <si>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</si>
  <si>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</si>
  <si>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</si>
  <si>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</si>
  <si>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</si>
  <si>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</si>
  <si>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</si>
  <si>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</si>
  <si>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</si>
  <si>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</si>
  <si>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</si>
  <si>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</si>
  <si>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</si>
  <si>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</si>
  <si>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</si>
  <si>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</si>
  <si>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</si>
  <si>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</si>
  <si>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</si>
  <si>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</si>
  <si>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</si>
  <si>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</si>
  <si>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</si>
  <si>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</si>
  <si>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</si>
  <si>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</si>
  <si>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</si>
  <si>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</si>
  <si>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</si>
  <si>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</si>
  <si>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</si>
  <si>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</si>
  <si>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</si>
  <si>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</si>
  <si>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</si>
  <si>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</si>
  <si>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</si>
  <si>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</si>
  <si>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</si>
  <si>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</si>
  <si>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</si>
  <si>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</si>
  <si>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</si>
  <si>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</si>
  <si>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</si>
  <si>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</si>
  <si>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</si>
  <si>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</si>
  <si>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</si>
  <si>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</si>
  <si>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</si>
  <si>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</si>
  <si>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</si>
  <si>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</si>
  <si>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</si>
  <si>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</si>
  <si>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</si>
  <si>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</si>
  <si>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</si>
  <si>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</si>
  <si>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</si>
  <si>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</si>
  <si>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</si>
  <si>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</si>
  <si>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</si>
  <si>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</si>
  <si>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</si>
  <si>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</si>
  <si>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</si>
  <si>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</si>
  <si>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</si>
  <si>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</si>
  <si>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</si>
  <si>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</si>
  <si>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</si>
  <si>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</si>
  <si>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</si>
  <si>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</si>
  <si>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</si>
  <si>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</si>
  <si>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</si>
  <si>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</si>
  <si>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</si>
  <si>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</si>
  <si>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</si>
  <si>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</si>
  <si>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</si>
  <si>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</si>
  <si>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</si>
  <si>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</si>
  <si>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</si>
  <si>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</si>
  <si>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</si>
  <si>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</si>
  <si>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</si>
  <si>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</si>
  <si>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</si>
  <si>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</si>
  <si>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</si>
  <si>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</si>
  <si>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</si>
  <si>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</si>
  <si>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</si>
  <si>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</si>
  <si>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</si>
  <si>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</si>
  <si>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</si>
  <si>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</si>
  <si>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</si>
  <si>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</si>
  <si>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</si>
  <si>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</si>
  <si>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</si>
  <si>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</si>
  <si>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</si>
  <si>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</si>
  <si>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</si>
  <si>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</si>
  <si>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</si>
  <si>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</si>
  <si>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</si>
  <si>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</si>
  <si>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</si>
  <si>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</si>
  <si>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</si>
  <si>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</si>
  <si>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</si>
  <si>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</si>
  <si>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</si>
  <si>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</si>
  <si>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</si>
  <si>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</si>
  <si>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</si>
  <si>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</si>
  <si>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</si>
  <si>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</si>
  <si>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</si>
  <si>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</si>
  <si>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</si>
  <si>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</si>
  <si>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</si>
  <si>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</si>
  <si>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</si>
  <si>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</si>
  <si>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</si>
  <si>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</si>
  <si>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</si>
  <si>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</si>
  <si>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</si>
  <si>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</si>
  <si>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</si>
  <si>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</si>
  <si>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</si>
  <si>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</si>
  <si>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</si>
  <si>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</si>
  <si>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</si>
  <si>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</si>
  <si>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</si>
  <si>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</si>
  <si>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</si>
  <si>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</si>
  <si>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</si>
  <si>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</si>
  <si>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</si>
  <si>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</si>
  <si>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</si>
  <si>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</si>
  <si>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</si>
  <si>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</si>
  <si>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</si>
  <si>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</si>
  <si>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</si>
  <si>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</si>
  <si>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</si>
  <si>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</si>
  <si>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</si>
  <si>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</si>
  <si>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</si>
  <si>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</si>
  <si>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</si>
  <si>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</si>
  <si>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</si>
  <si>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</si>
  <si>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</si>
  <si>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</si>
  <si>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</si>
  <si>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</si>
  <si>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</si>
  <si>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</si>
  <si>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</si>
  <si>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</si>
  <si>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</si>
  <si>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</si>
  <si>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</si>
  <si>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</si>
  <si>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</si>
  <si>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</si>
  <si>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</si>
  <si>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</si>
  <si>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</si>
  <si>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</si>
  <si>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</si>
  <si>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</si>
  <si>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</si>
  <si>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</si>
  <si>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</si>
  <si>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</si>
  <si>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</si>
  <si>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</si>
  <si>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</si>
  <si>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</si>
  <si>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</si>
  <si>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</si>
  <si>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</si>
  <si>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</si>
  <si>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</si>
  <si>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</si>
  <si>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</si>
  <si>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</si>
  <si>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</si>
  <si>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</si>
  <si>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</si>
  <si>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</si>
  <si>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</si>
  <si>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</si>
  <si>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</si>
  <si>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</si>
  <si>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</si>
  <si>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</si>
  <si>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</si>
  <si>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</si>
  <si>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</si>
  <si>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</si>
  <si>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</si>
  <si>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</si>
  <si>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</si>
  <si>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</si>
  <si>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</si>
  <si>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</si>
  <si>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</si>
  <si>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</si>
  <si>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</si>
  <si>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</si>
  <si>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</si>
  <si>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</si>
  <si>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</si>
  <si>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</si>
  <si>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</si>
  <si>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</si>
  <si>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</si>
  <si>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</si>
  <si>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</si>
  <si>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</si>
  <si>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</si>
  <si>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</si>
  <si>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</si>
  <si>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</si>
  <si>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</si>
  <si>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</si>
  <si>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</si>
  <si>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</si>
  <si>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</si>
  <si>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</si>
  <si>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</si>
  <si>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</si>
  <si>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</si>
  <si>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</si>
  <si>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</si>
  <si>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</si>
  <si>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</si>
  <si>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</si>
  <si>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</si>
  <si>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</si>
  <si>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</si>
  <si>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</si>
  <si>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</si>
  <si>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</si>
  <si>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</si>
  <si>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</si>
  <si>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</si>
  <si>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</si>
  <si>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</si>
  <si>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</si>
  <si>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</si>
  <si>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</si>
  <si>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</si>
  <si>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</si>
  <si>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</si>
  <si>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</si>
  <si>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</si>
  <si>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</si>
  <si>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</si>
  <si>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</si>
  <si>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</si>
  <si>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</si>
  <si>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</si>
  <si>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</si>
  <si>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</si>
  <si>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</si>
  <si>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</si>
  <si>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</si>
  <si>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</si>
  <si>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</si>
  <si>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</si>
  <si>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</si>
  <si>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</si>
  <si>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</si>
  <si>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</si>
  <si>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</si>
  <si>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</si>
  <si>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</si>
  <si>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</si>
  <si>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</si>
  <si>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</si>
  <si>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</si>
  <si>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</si>
  <si>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</si>
  <si>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</si>
  <si>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</si>
  <si>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</si>
  <si>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</si>
  <si>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</si>
  <si>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</si>
  <si>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</si>
  <si>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</si>
  <si>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</si>
  <si>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</si>
  <si>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</si>
  <si>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</si>
  <si>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</si>
  <si>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</si>
  <si>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</si>
  <si>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</si>
  <si>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</si>
  <si>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</si>
  <si>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</si>
  <si>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</si>
  <si>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</si>
  <si>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</si>
  <si>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</si>
  <si>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</si>
  <si>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</si>
  <si>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</si>
  <si>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</si>
  <si>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</si>
  <si>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</si>
  <si>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</si>
  <si>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</si>
  <si>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</si>
  <si>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</si>
  <si>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</si>
  <si>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</si>
  <si>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</si>
  <si>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</si>
  <si>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</si>
  <si>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</si>
  <si>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</si>
  <si>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</si>
  <si>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</si>
  <si>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</si>
  <si>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</si>
  <si>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</si>
  <si>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</si>
  <si>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</si>
  <si>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</si>
  <si>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</si>
  <si>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</si>
  <si>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</si>
  <si>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</si>
  <si>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</si>
  <si>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</si>
  <si>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</si>
  <si>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</si>
  <si>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</si>
  <si>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</si>
  <si>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</si>
  <si>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</si>
  <si>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</si>
  <si>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</si>
  <si>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</si>
  <si>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</si>
  <si>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</si>
  <si>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</si>
  <si>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</si>
  <si>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</si>
  <si>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</si>
  <si>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</si>
  <si>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</si>
  <si>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</si>
  <si>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</si>
  <si>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</si>
  <si>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</si>
  <si>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</si>
  <si>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</si>
  <si>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</si>
  <si>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</si>
  <si>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</si>
  <si>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</si>
  <si>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</si>
  <si>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</si>
  <si>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</si>
  <si>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</si>
  <si>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</si>
  <si>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</si>
  <si>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</si>
  <si>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</si>
  <si>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</si>
  <si>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</si>
  <si>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</si>
  <si>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</si>
  <si>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</si>
  <si>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</si>
  <si>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</si>
  <si>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</si>
  <si>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</si>
  <si>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</si>
  <si>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</si>
  <si>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</si>
  <si>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</si>
  <si>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</si>
  <si>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</si>
  <si>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</si>
  <si>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</si>
  <si>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</si>
  <si>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</si>
  <si>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</si>
  <si>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</si>
  <si>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</si>
  <si>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</si>
  <si>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</si>
  <si>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</si>
  <si>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</si>
  <si>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</si>
  <si>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</si>
  <si>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</si>
  <si>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</si>
  <si>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</si>
  <si>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</si>
  <si>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</si>
  <si>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</si>
  <si>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</si>
  <si>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</si>
  <si>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</si>
  <si>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</si>
  <si>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</si>
  <si>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</si>
  <si>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</si>
  <si>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</si>
  <si>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</si>
  <si>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</si>
  <si>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</si>
  <si>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</si>
  <si>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</si>
  <si>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</si>
  <si>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</si>
  <si>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</si>
  <si>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</si>
  <si>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</si>
  <si>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</si>
  <si>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</si>
  <si>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</si>
  <si>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</si>
  <si>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</si>
  <si>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</si>
  <si>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</si>
  <si>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</si>
  <si>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</si>
  <si>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</si>
  <si>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</si>
  <si>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</si>
  <si>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</si>
  <si>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</si>
  <si>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</si>
  <si>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</si>
  <si>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</si>
  <si>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</si>
  <si>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</si>
  <si>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</si>
  <si>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</si>
  <si>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</si>
  <si>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</si>
  <si>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</si>
  <si>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</si>
  <si>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</si>
  <si>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</si>
  <si>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</si>
  <si>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</si>
  <si>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</si>
  <si>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</si>
  <si>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</si>
  <si>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</si>
  <si>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</si>
  <si>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</si>
  <si>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</si>
  <si>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</si>
  <si>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</si>
  <si>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</si>
  <si>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</si>
  <si>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</si>
  <si>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</si>
  <si>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</si>
  <si>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</si>
  <si>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</si>
  <si>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</si>
  <si>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</si>
  <si>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</si>
  <si>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</si>
  <si>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</si>
  <si>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</si>
  <si>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</si>
  <si>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</si>
  <si>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</si>
  <si>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</si>
  <si>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</si>
  <si>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</si>
  <si>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</si>
  <si>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</si>
  <si>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</si>
  <si>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</si>
  <si>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</si>
  <si>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</si>
  <si>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</si>
  <si>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</si>
  <si>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</si>
  <si>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</si>
  <si>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</si>
  <si>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</si>
  <si>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</si>
  <si>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</si>
  <si>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</si>
  <si>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</si>
  <si>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</si>
  <si>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</si>
  <si>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</si>
  <si>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</si>
  <si>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</si>
  <si>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</si>
  <si>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</si>
  <si>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</si>
  <si>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</si>
  <si>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</si>
  <si>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</si>
  <si>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</si>
  <si>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</si>
  <si>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</si>
  <si>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</si>
  <si>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</si>
  <si>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</si>
  <si>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</si>
  <si>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</si>
  <si>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</si>
  <si>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</si>
  <si>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</si>
  <si>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</si>
  <si>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</si>
  <si>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</si>
  <si>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</si>
  <si>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</si>
  <si>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</si>
  <si>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</si>
  <si>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</si>
  <si>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</si>
  <si>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</si>
  <si>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</si>
  <si>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</si>
  <si>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</si>
  <si>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</si>
  <si>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</si>
  <si>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</si>
  <si>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</si>
  <si>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</si>
  <si>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</si>
  <si>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</si>
  <si>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</si>
  <si>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</si>
  <si>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</si>
  <si>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</si>
  <si>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</si>
  <si>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</si>
  <si>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</si>
  <si>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</si>
  <si>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</si>
  <si>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</si>
  <si>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</si>
  <si>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</si>
  <si>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</si>
  <si>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</si>
  <si>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</si>
  <si>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</si>
  <si>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</si>
  <si>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</si>
  <si>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</si>
  <si>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</si>
  <si>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</si>
  <si>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</si>
  <si>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</si>
  <si>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</si>
  <si>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</si>
  <si>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</si>
  <si>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</si>
  <si>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</si>
  <si>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</si>
  <si>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</si>
  <si>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</si>
  <si>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</si>
  <si>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</si>
  <si>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</si>
  <si>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</si>
  <si>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</si>
  <si>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</si>
  <si>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</si>
  <si>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</si>
  <si>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</si>
  <si>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</si>
  <si>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</si>
  <si>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</si>
  <si>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</si>
  <si>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</si>
  <si>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</si>
  <si>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</si>
  <si>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</si>
  <si>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</si>
  <si>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</si>
  <si>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</si>
  <si>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</si>
  <si>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</si>
  <si>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</si>
  <si>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</si>
  <si>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</si>
  <si>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</si>
  <si>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</si>
  <si>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</si>
  <si>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</si>
  <si>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</si>
  <si>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</si>
  <si>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</si>
  <si>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</si>
  <si>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</si>
  <si>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</si>
  <si>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</si>
  <si>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</si>
  <si>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</si>
  <si>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</si>
  <si>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</si>
  <si>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</si>
  <si>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</si>
  <si>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</si>
  <si>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</si>
  <si>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</si>
  <si>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</si>
  <si>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</si>
  <si>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</si>
  <si>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</si>
  <si>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</si>
  <si>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</si>
  <si>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</si>
  <si>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</si>
  <si>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</si>
  <si>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</si>
  <si>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</si>
  <si>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</si>
  <si>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</si>
  <si>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</si>
  <si>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</si>
  <si>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</si>
  <si>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</si>
  <si>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</si>
  <si>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</si>
  <si>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</si>
  <si>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</si>
  <si>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</si>
  <si>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</si>
  <si>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</si>
  <si>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</si>
  <si>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</si>
  <si>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</si>
  <si>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</si>
  <si>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</si>
  <si>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</si>
  <si>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</si>
  <si>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</si>
  <si>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</si>
  <si>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</si>
  <si>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</si>
  <si>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</si>
  <si>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</si>
  <si>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</si>
  <si>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</si>
  <si>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</si>
  <si>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</si>
  <si>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</si>
  <si>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</si>
  <si>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</si>
  <si>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</si>
  <si>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</si>
  <si>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</si>
  <si>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</si>
  <si>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</si>
  <si>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</si>
  <si>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</si>
  <si>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</si>
  <si>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</si>
  <si>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</si>
  <si>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</si>
  <si>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</si>
  <si>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</si>
  <si>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</si>
  <si>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</si>
  <si>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</si>
  <si>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</si>
  <si>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</si>
  <si>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</si>
  <si>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</si>
  <si>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</si>
  <si>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</si>
  <si>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</si>
  <si>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</si>
  <si>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</si>
  <si>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</si>
  <si>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</si>
  <si>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</si>
  <si>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</si>
  <si>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</si>
  <si>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</si>
  <si>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</si>
  <si>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</si>
  <si>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</si>
  <si>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</si>
  <si>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</si>
  <si>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</si>
  <si>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</si>
  <si>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</si>
  <si>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</si>
  <si>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</si>
  <si>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</si>
  <si>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</si>
  <si>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</si>
  <si>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</si>
  <si>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</si>
  <si>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</si>
  <si>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</si>
  <si>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</si>
  <si>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</si>
  <si>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</si>
  <si>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</si>
  <si>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</si>
  <si>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</si>
  <si>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</si>
  <si>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</si>
  <si>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</si>
  <si>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</si>
  <si>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</si>
  <si>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</si>
  <si>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</si>
  <si>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</si>
  <si>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</si>
  <si>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</si>
  <si>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</si>
  <si>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</si>
  <si>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</si>
  <si>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</si>
  <si>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</si>
  <si>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</si>
  <si>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</si>
  <si>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</si>
  <si>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</si>
  <si>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</si>
  <si>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</si>
  <si>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</si>
  <si>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</si>
  <si>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</si>
  <si>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</si>
  <si>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</si>
  <si>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</si>
  <si>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</si>
  <si>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</si>
  <si>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</si>
  <si>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</si>
  <si>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</si>
  <si>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</si>
  <si>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</si>
  <si>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</si>
  <si>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</si>
  <si>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</si>
  <si>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</si>
  <si>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</si>
  <si>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</si>
  <si>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</si>
  <si>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</si>
  <si>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</si>
  <si>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</si>
  <si>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</si>
  <si>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</si>
  <si>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</si>
  <si>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</si>
  <si>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</si>
  <si>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</si>
  <si>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</si>
  <si>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</si>
  <si>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</si>
  <si>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</si>
  <si>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</si>
  <si>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</si>
  <si>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</si>
  <si>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</si>
  <si>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</si>
  <si>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</si>
  <si>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</si>
  <si>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</si>
  <si>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</si>
  <si>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</si>
  <si>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</si>
  <si>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</si>
  <si>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</si>
  <si>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</si>
  <si>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</si>
  <si>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</si>
  <si>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</si>
  <si>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</si>
  <si>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</si>
  <si>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</si>
  <si>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</si>
  <si>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</si>
  <si>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</si>
  <si>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</si>
  <si>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</si>
  <si>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</si>
  <si>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</si>
  <si>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</si>
  <si>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</si>
  <si>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</si>
  <si>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</si>
  <si>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</si>
  <si>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</si>
  <si>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</si>
  <si>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</si>
  <si>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</si>
  <si>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</si>
  <si>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</si>
  <si>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</si>
  <si>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</si>
  <si>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</si>
  <si>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</si>
  <si>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</si>
  <si>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</si>
  <si>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</si>
  <si>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</si>
  <si>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</si>
  <si>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</si>
  <si>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</si>
  <si>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</si>
  <si>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</si>
  <si>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</si>
  <si>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</si>
  <si>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</si>
  <si>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</si>
  <si>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</si>
  <si>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</si>
  <si>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</si>
  <si>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</si>
  <si>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</si>
  <si>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</si>
  <si>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</si>
  <si>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</si>
  <si>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</si>
  <si>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</si>
  <si>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</si>
  <si>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</si>
  <si>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</si>
  <si>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</si>
  <si>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</si>
  <si>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</si>
  <si>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</si>
  <si>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</si>
  <si>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</si>
  <si>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</si>
  <si>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</si>
  <si>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</si>
  <si>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</si>
  <si>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</si>
  <si>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</si>
  <si>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</si>
  <si>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</si>
  <si>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</si>
  <si>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</si>
  <si>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</si>
  <si>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</si>
  <si>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</si>
  <si>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</si>
  <si>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</si>
  <si>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</si>
  <si>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</si>
  <si>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</si>
  <si>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</si>
  <si>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</si>
  <si>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</si>
  <si>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</si>
  <si>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</si>
  <si>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</si>
  <si>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</si>
  <si>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</si>
  <si>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</si>
  <si>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</si>
  <si>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</si>
  <si>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</si>
  <si>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</si>
  <si>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</si>
  <si>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</si>
  <si>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</si>
  <si>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</si>
  <si>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</si>
  <si>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</si>
  <si>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</si>
  <si>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</si>
  <si>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</si>
  <si>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</si>
  <si>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</si>
  <si>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</si>
  <si>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</si>
  <si>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</si>
  <si>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</si>
  <si>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</si>
  <si>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</si>
  <si>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</si>
  <si>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</si>
  <si>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</si>
  <si>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</si>
  <si>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</si>
  <si>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</si>
  <si>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</si>
  <si>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</si>
  <si>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</si>
  <si>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</si>
  <si>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</si>
  <si>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</si>
  <si>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</si>
  <si>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</si>
  <si>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</si>
  <si>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</si>
  <si>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</si>
  <si>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</si>
  <si>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</si>
  <si>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</si>
  <si>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</si>
  <si>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</si>
  <si>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</si>
  <si>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</si>
  <si>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</si>
  <si>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</si>
  <si>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</si>
  <si>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</si>
  <si>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</si>
  <si>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</si>
  <si>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</si>
  <si>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</si>
  <si>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</si>
  <si>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</si>
  <si>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</si>
  <si>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</si>
  <si>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</si>
  <si>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</si>
  <si>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</si>
  <si>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</si>
  <si>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</si>
  <si>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</si>
  <si>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</si>
  <si>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</si>
  <si>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</si>
  <si>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</si>
  <si>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</si>
  <si>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</si>
  <si>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</si>
  <si>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</si>
  <si>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</si>
  <si>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</si>
  <si>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</si>
  <si>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</si>
  <si>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</si>
  <si>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</si>
  <si>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</si>
  <si>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</si>
  <si>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</si>
  <si>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</si>
  <si>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</si>
  <si>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</si>
  <si>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</si>
  <si>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</si>
  <si>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</si>
  <si>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</si>
  <si>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</si>
  <si>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</si>
  <si>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</si>
  <si>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</si>
  <si>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</si>
  <si>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</si>
  <si>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</si>
  <si>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</si>
  <si>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</si>
  <si>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</si>
  <si>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</si>
  <si>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</si>
  <si>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</si>
  <si>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</si>
  <si>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</si>
  <si>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</si>
  <si>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</si>
  <si>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</si>
  <si>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</si>
  <si>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</si>
  <si>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</si>
  <si>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</si>
  <si>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</si>
  <si>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</si>
  <si>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</si>
  <si>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</si>
  <si>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</si>
  <si>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</si>
  <si>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</si>
  <si>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</si>
  <si>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</si>
  <si>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</si>
  <si>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</si>
  <si>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</si>
  <si>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</si>
  <si>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</si>
  <si>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</si>
  <si>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</si>
  <si>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</si>
  <si>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</si>
  <si>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</si>
  <si>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</si>
  <si>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</si>
  <si>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</si>
  <si>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</si>
  <si>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</si>
  <si>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</si>
  <si>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</si>
  <si>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</si>
  <si>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</si>
  <si>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</si>
  <si>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</si>
  <si>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</si>
  <si>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</si>
  <si>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</si>
  <si>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</si>
  <si>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</si>
  <si>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</si>
  <si>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</si>
  <si>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</si>
  <si>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</si>
  <si>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</si>
  <si>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</si>
  <si>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</si>
  <si>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</si>
  <si>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</si>
  <si>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</si>
  <si>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</si>
  <si>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</si>
  <si>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</si>
  <si>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</si>
  <si>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</si>
  <si>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</si>
  <si>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</si>
  <si>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</si>
  <si>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</si>
  <si>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</si>
  <si>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</si>
  <si>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</si>
  <si>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</si>
  <si>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</si>
  <si>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</si>
  <si>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</si>
  <si>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</si>
  <si>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</si>
  <si>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</si>
  <si>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</si>
  <si>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</si>
  <si>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</si>
  <si>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</si>
  <si>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</si>
  <si>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</si>
  <si>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</si>
  <si>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</si>
  <si>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</si>
  <si>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</si>
  <si>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</si>
  <si>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</si>
  <si>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</si>
  <si>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</si>
  <si>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</si>
  <si>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</si>
  <si>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</si>
  <si>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</si>
  <si>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</si>
  <si>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</si>
  <si>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</si>
  <si>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</si>
  <si>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</si>
  <si>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</si>
  <si>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</si>
  <si>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</si>
  <si>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</si>
  <si>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</si>
  <si>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</si>
  <si>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</si>
  <si>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</si>
  <si>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</si>
  <si>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</si>
  <si>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</si>
  <si>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</si>
  <si>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</si>
  <si>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</si>
  <si>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</si>
  <si>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</si>
  <si>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</si>
  <si>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</si>
  <si>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</si>
  <si>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</si>
  <si>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</si>
  <si>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</si>
  <si>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</si>
  <si>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</si>
  <si>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</si>
  <si>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</si>
  <si>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</si>
  <si>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</si>
  <si>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</si>
  <si>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</si>
  <si>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</si>
  <si>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</si>
  <si>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</si>
  <si>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</si>
  <si>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</si>
  <si>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</si>
  <si>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</si>
  <si>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</si>
  <si>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</si>
  <si>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</si>
  <si>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</si>
  <si>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</si>
  <si>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</si>
  <si>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</si>
  <si>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</si>
  <si>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</si>
  <si>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</si>
  <si>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</si>
  <si>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</si>
  <si>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</si>
  <si>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</si>
  <si>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</si>
  <si>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</si>
  <si>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</si>
  <si>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</si>
  <si>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</si>
  <si>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</si>
  <si>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</si>
  <si>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</si>
  <si>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</si>
  <si>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</si>
  <si>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</si>
  <si>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</si>
  <si>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</si>
  <si>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</si>
  <si>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</si>
  <si>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</si>
  <si>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</si>
  <si>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</si>
  <si>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</si>
  <si>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</si>
  <si>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</si>
  <si>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</si>
  <si>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</si>
  <si>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</si>
  <si>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</si>
  <si>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</si>
  <si>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</si>
  <si>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</si>
  <si>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</si>
  <si>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</si>
  <si>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</si>
  <si>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</si>
  <si>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</si>
  <si>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</si>
  <si>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</si>
  <si>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</si>
  <si>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</si>
  <si>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</si>
  <si>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</si>
  <si>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</si>
  <si>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</si>
  <si>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</si>
  <si>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</si>
  <si>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</si>
  <si>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</si>
  <si>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</si>
  <si>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</si>
  <si>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</si>
  <si>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</si>
  <si>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</si>
  <si>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</si>
  <si>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</si>
  <si>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</si>
  <si>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</si>
  <si>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</si>
  <si>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</si>
  <si>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</si>
  <si>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</si>
  <si>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</si>
  <si>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</si>
  <si>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</si>
  <si>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</si>
  <si>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</si>
  <si>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</si>
  <si>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</si>
  <si>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</si>
  <si>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</si>
  <si>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</si>
  <si>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</si>
  <si>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</si>
  <si>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</si>
  <si>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</si>
  <si>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</si>
  <si>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</si>
  <si>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</si>
  <si>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</si>
  <si>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</si>
  <si>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</si>
  <si>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</si>
  <si>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</si>
  <si>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</si>
  <si>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</si>
  <si>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</si>
  <si>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</si>
  <si>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</si>
  <si>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</si>
  <si>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</si>
  <si>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</si>
  <si>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</si>
  <si>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</si>
  <si>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</si>
  <si>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</si>
  <si>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</si>
  <si>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</si>
  <si>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</si>
  <si>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</si>
  <si>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</si>
  <si>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</si>
  <si>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</si>
  <si>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</si>
  <si>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</si>
  <si>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</si>
  <si>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</si>
  <si>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</si>
  <si>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</si>
  <si>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</si>
  <si>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</si>
  <si>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</si>
  <si>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</si>
  <si>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</si>
  <si>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</si>
  <si>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</si>
  <si>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</si>
  <si>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</si>
  <si>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</si>
  <si>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</si>
  <si>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</si>
  <si>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</si>
  <si>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</si>
  <si>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</si>
  <si>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</si>
  <si>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</si>
  <si>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</si>
  <si>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</si>
  <si>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</si>
  <si>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</si>
  <si>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</si>
  <si>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</si>
  <si>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</si>
  <si>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</si>
  <si>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</si>
  <si>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</si>
  <si>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</si>
  <si>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</si>
  <si>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</si>
  <si>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</si>
  <si>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</si>
  <si>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</si>
  <si>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</si>
  <si>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</si>
  <si>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</si>
  <si>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</si>
  <si>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</si>
  <si>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</si>
  <si>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</si>
  <si>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</si>
  <si>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</si>
  <si>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</si>
  <si>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</si>
  <si>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</si>
  <si>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</si>
  <si>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</si>
  <si>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</si>
  <si>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</si>
  <si>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</si>
  <si>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</si>
  <si>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</si>
  <si>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</si>
  <si>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</si>
  <si>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</si>
  <si>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</si>
  <si>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</si>
  <si>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</si>
  <si>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</si>
  <si>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</si>
  <si>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</si>
  <si>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</si>
  <si>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</si>
  <si>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</si>
  <si>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</si>
  <si>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</si>
  <si>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</si>
  <si>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</si>
  <si>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</si>
  <si>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</si>
  <si>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</si>
  <si>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</si>
  <si>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</si>
  <si>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</si>
  <si>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</si>
  <si>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</si>
  <si>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</si>
  <si>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</si>
  <si>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</si>
  <si>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</si>
  <si>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</si>
  <si>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</si>
  <si>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</si>
  <si>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</si>
  <si>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</si>
  <si>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</si>
  <si>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</si>
  <si>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</si>
  <si>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</si>
  <si>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</si>
  <si>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</si>
  <si>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</si>
  <si>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</si>
  <si>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</si>
  <si>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</si>
  <si>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</si>
  <si>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</si>
  <si>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</si>
  <si>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</si>
  <si>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</si>
  <si>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</si>
  <si>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</si>
  <si>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</si>
  <si>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</si>
  <si>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</si>
  <si>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</si>
  <si>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</si>
  <si>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</si>
  <si>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</si>
  <si>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</si>
  <si>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</si>
  <si>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</si>
  <si>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</si>
  <si>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</si>
  <si>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</si>
  <si>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</si>
  <si>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</si>
  <si>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</si>
  <si>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</si>
  <si>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</si>
  <si>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</si>
  <si>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</si>
  <si>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</si>
  <si>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</si>
  <si>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</si>
  <si>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</si>
  <si>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</si>
  <si>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</si>
  <si>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</si>
  <si>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</si>
  <si>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</si>
  <si>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</si>
  <si>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</si>
  <si>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</si>
  <si>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</si>
  <si>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</si>
  <si>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</si>
  <si>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</si>
  <si>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</si>
  <si>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</si>
  <si>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</si>
  <si>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</si>
  <si>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</si>
  <si>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</si>
  <si>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</si>
  <si>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</si>
  <si>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</si>
  <si>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</si>
  <si>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</si>
  <si>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</si>
  <si>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</si>
  <si>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</si>
  <si>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</si>
  <si>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</si>
  <si>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</si>
  <si>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</si>
  <si>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</si>
  <si>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</si>
  <si>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</si>
  <si>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</si>
  <si>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</si>
  <si>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</si>
  <si>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</si>
  <si>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</si>
  <si>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</si>
  <si>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</si>
  <si>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</si>
  <si>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</si>
  <si>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</si>
  <si>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</si>
  <si>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</si>
  <si>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</si>
  <si>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</si>
  <si>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</si>
  <si>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</si>
  <si>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</si>
  <si>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</si>
  <si>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</si>
  <si>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</si>
  <si>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</si>
  <si>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</si>
  <si>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</si>
  <si>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</si>
  <si>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</si>
  <si>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</si>
  <si>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</si>
  <si>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</si>
  <si>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</si>
  <si>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</si>
  <si>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</si>
  <si>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</si>
  <si>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</si>
  <si>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</si>
  <si>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</si>
  <si>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</si>
  <si>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</si>
  <si>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</si>
  <si>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</si>
  <si>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</si>
  <si>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</si>
  <si>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</si>
  <si>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</si>
  <si>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</si>
  <si>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</si>
  <si>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</si>
  <si>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</si>
  <si>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</si>
  <si>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</si>
  <si>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</si>
  <si>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</si>
  <si>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</si>
  <si>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</si>
  <si>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</si>
  <si>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</si>
  <si>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</si>
  <si>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</si>
  <si>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</si>
  <si>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</si>
  <si>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</si>
  <si>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</si>
  <si>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</si>
  <si>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</si>
  <si>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</si>
  <si>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</si>
  <si>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</si>
  <si>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</si>
  <si>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</si>
  <si>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</si>
  <si>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</si>
  <si>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</si>
  <si>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</si>
  <si>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</si>
  <si>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</si>
  <si>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</si>
  <si>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</si>
  <si>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</si>
  <si>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</si>
  <si>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</si>
  <si>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</si>
  <si>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</si>
  <si>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</si>
  <si>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</si>
  <si>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</si>
  <si>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</si>
  <si>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</si>
  <si>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</si>
  <si>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</si>
  <si>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</si>
  <si>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</si>
  <si>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</si>
  <si>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</si>
  <si>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</si>
  <si>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</si>
  <si>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</si>
  <si>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</si>
  <si>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</si>
  <si>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</si>
  <si>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</si>
  <si>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</si>
  <si>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</si>
  <si>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</si>
  <si>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</si>
  <si>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</si>
  <si>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</si>
  <si>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</si>
  <si>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</si>
  <si>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</si>
  <si>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</si>
  <si>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</si>
  <si>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</si>
  <si>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</si>
  <si>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</si>
  <si>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</si>
  <si>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</si>
  <si>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</si>
  <si>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</si>
  <si>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</si>
  <si>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</si>
  <si>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</si>
  <si>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</si>
  <si>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</si>
  <si>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</si>
  <si>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</si>
  <si>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</si>
  <si>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</si>
  <si>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</si>
  <si>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</si>
  <si>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</si>
  <si>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</si>
  <si>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</si>
  <si>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</si>
  <si>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</si>
  <si>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</si>
  <si>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</si>
  <si>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</si>
  <si>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</si>
  <si>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</si>
  <si>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</si>
  <si>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</si>
  <si>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</si>
  <si>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</si>
  <si>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</si>
  <si>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</si>
  <si>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</si>
  <si>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</si>
  <si>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</si>
  <si>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</si>
  <si>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</si>
  <si>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</si>
  <si>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</si>
  <si>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</si>
  <si>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</si>
  <si>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</si>
  <si>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</si>
  <si>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</si>
  <si>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</si>
  <si>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</si>
  <si>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</si>
  <si>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</si>
  <si>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</si>
  <si>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</si>
  <si>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</si>
  <si>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</si>
  <si>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</si>
  <si>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</si>
  <si>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</si>
  <si>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</si>
  <si>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</si>
  <si>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</si>
  <si>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</si>
  <si>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</si>
  <si>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</si>
  <si>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</si>
  <si>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</si>
  <si>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</si>
  <si>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</si>
  <si>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</si>
  <si>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</si>
  <si>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</si>
  <si>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</si>
  <si>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</si>
  <si>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</si>
  <si>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</si>
  <si>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</si>
  <si>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</si>
  <si>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</si>
  <si>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</si>
  <si>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</si>
  <si>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</si>
  <si>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</si>
  <si>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</si>
  <si>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</si>
  <si>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</si>
  <si>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</si>
  <si>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</si>
  <si>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</si>
  <si>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</si>
  <si>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</si>
  <si>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</si>
  <si>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</si>
  <si>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</si>
  <si>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</si>
  <si>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</si>
  <si>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</si>
  <si>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</si>
  <si>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</si>
  <si>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</si>
  <si>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</si>
  <si>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</si>
  <si>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</si>
  <si>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</si>
  <si>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</si>
  <si>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</si>
  <si>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</si>
  <si>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</si>
  <si>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</si>
  <si>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</si>
  <si>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</si>
  <si>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</si>
  <si>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</si>
  <si>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</si>
  <si>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</si>
  <si>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</si>
  <si>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</si>
  <si>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</si>
  <si>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</si>
  <si>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</si>
  <si>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</si>
  <si>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</si>
  <si>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</si>
  <si>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</si>
  <si>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</si>
  <si>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</si>
  <si>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</si>
  <si>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</si>
  <si>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</si>
  <si>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</si>
  <si>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</si>
  <si>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</si>
  <si>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</si>
  <si>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</si>
  <si>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</si>
  <si>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</si>
  <si>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</si>
  <si>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</si>
  <si>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</si>
  <si>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</si>
  <si>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</si>
  <si>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</si>
  <si>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</si>
  <si>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</si>
  <si>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</si>
  <si>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</si>
  <si>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</si>
  <si>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</si>
  <si>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</si>
  <si>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</si>
  <si>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</si>
  <si>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</si>
  <si>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</si>
  <si>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</si>
  <si>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</si>
  <si>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</si>
  <si>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</si>
  <si>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</si>
  <si>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</si>
  <si>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</si>
  <si>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</si>
  <si>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</si>
  <si>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</si>
  <si>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</si>
  <si>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</si>
  <si>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</si>
  <si>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</si>
  <si>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</si>
  <si>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</si>
  <si>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</si>
  <si>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</si>
  <si>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</si>
  <si>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</si>
  <si>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</si>
  <si>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</si>
  <si>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</si>
  <si>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</si>
  <si>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</si>
  <si>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</si>
  <si>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</si>
  <si>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</si>
  <si>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</si>
  <si>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</si>
  <si>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</si>
  <si>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</si>
  <si>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</si>
  <si>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</si>
  <si>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</si>
  <si>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</si>
  <si>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</si>
  <si>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</si>
  <si>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</si>
  <si>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</si>
  <si>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</si>
  <si>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</si>
  <si>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</si>
  <si>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</si>
  <si>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</si>
  <si>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</si>
  <si>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</si>
  <si>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</si>
  <si>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</si>
  <si>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</si>
  <si>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</si>
  <si>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</si>
  <si>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</si>
  <si>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</si>
  <si>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</si>
  <si>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</si>
  <si>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</si>
  <si>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</si>
  <si>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</si>
  <si>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</si>
  <si>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</si>
  <si>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</si>
  <si>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</si>
  <si>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</si>
  <si>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</si>
  <si>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</si>
  <si>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</si>
  <si>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</si>
  <si>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</si>
  <si>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</si>
  <si>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</si>
  <si>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</si>
  <si>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</si>
  <si>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</si>
  <si>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</si>
  <si>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</si>
  <si>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</si>
  <si>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</si>
  <si>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</si>
  <si>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</si>
  <si>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</si>
  <si>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</si>
  <si>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</si>
  <si>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</si>
  <si>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</si>
  <si>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</si>
  <si>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</si>
  <si>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</si>
  <si>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</si>
  <si>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</si>
  <si>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</si>
  <si>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</si>
  <si>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</si>
  <si>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</si>
  <si>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</si>
  <si>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</si>
  <si>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</si>
  <si>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</si>
  <si>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</si>
  <si>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</si>
  <si>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</si>
  <si>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</si>
  <si>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</si>
  <si>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</si>
  <si>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</si>
  <si>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</si>
  <si>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</si>
  <si>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</si>
  <si>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</si>
  <si>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</si>
  <si>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</si>
  <si>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</si>
  <si>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</si>
  <si>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</si>
  <si>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</si>
  <si>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</si>
  <si>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</si>
  <si>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</si>
  <si>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</si>
  <si>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</si>
  <si>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</si>
  <si>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</si>
  <si>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</si>
  <si>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</si>
  <si>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</si>
  <si>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</si>
  <si>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</si>
  <si>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</si>
  <si>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</si>
  <si>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</si>
  <si>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</si>
  <si>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</si>
  <si>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</si>
  <si>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</si>
  <si>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</si>
  <si>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</si>
  <si>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</si>
  <si>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</si>
  <si>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</si>
  <si>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</si>
  <si>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</si>
  <si>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</si>
  <si>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</si>
  <si>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</si>
  <si>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</si>
  <si>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</si>
  <si>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</si>
  <si>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</si>
  <si>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</si>
  <si>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</si>
  <si>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</si>
  <si>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</si>
  <si>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</si>
  <si>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</si>
  <si>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</si>
  <si>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</si>
  <si>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</si>
  <si>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</si>
  <si>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</si>
  <si>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</si>
  <si>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</si>
  <si>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</si>
  <si>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</si>
  <si>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</si>
  <si>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</si>
  <si>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</si>
  <si>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</si>
  <si>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</si>
  <si>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</si>
  <si>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</si>
  <si>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</si>
  <si>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</si>
  <si>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</si>
  <si>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</si>
  <si>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</si>
  <si>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</si>
  <si>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</si>
  <si>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</si>
  <si>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</si>
  <si>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</si>
  <si>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</si>
  <si>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</si>
  <si>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</si>
  <si>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</si>
  <si>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</si>
  <si>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</si>
  <si>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</si>
  <si>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</si>
  <si>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</si>
  <si>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</si>
  <si>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</si>
  <si>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</si>
  <si>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</si>
  <si>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</si>
  <si>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</si>
  <si>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</si>
  <si>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</si>
  <si>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</si>
  <si>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</si>
  <si>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</si>
  <si>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</si>
  <si>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</si>
  <si>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</si>
  <si>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</si>
  <si>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</si>
  <si>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</si>
  <si>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</si>
  <si>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</si>
  <si>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</si>
  <si>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</si>
  <si>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</si>
  <si>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</si>
  <si>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</si>
  <si>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</si>
  <si>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</si>
  <si>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</si>
  <si>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</si>
  <si>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</si>
  <si>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</si>
  <si>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</si>
  <si>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</si>
  <si>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</si>
  <si>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</si>
  <si>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</si>
  <si>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</si>
  <si>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</si>
  <si>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</si>
  <si>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</si>
  <si>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</si>
  <si>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</si>
  <si>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</si>
  <si>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</si>
  <si>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</si>
  <si>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</si>
  <si>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</si>
  <si>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</si>
  <si>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</si>
  <si>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</si>
  <si>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</si>
  <si>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</si>
  <si>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</si>
  <si>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</si>
  <si>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</si>
  <si>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</si>
  <si>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</si>
  <si>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</si>
  <si>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</si>
  <si>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</si>
  <si>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</si>
  <si>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</si>
  <si>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</si>
  <si>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</si>
  <si>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</si>
  <si>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</si>
  <si>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</si>
  <si>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</si>
  <si>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</si>
  <si>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</si>
  <si>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</si>
  <si>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</si>
  <si>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</si>
  <si>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</si>
  <si>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</si>
  <si>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</si>
  <si>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</si>
  <si>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</si>
  <si>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</si>
  <si>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</si>
  <si>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</si>
  <si>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</si>
  <si>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</si>
  <si>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</si>
  <si>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</si>
  <si>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</si>
  <si>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</si>
  <si>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</si>
  <si>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</si>
  <si>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</si>
  <si>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</si>
  <si>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</si>
  <si>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</si>
  <si>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</si>
  <si>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</si>
  <si>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</si>
  <si>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</si>
  <si>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</si>
  <si>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</si>
  <si>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</si>
  <si>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</si>
  <si>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</si>
  <si>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</si>
  <si>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</si>
  <si>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</si>
  <si>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</si>
  <si>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</si>
  <si>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</si>
  <si>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</si>
  <si>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</si>
  <si>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</si>
  <si>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</si>
  <si>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</si>
  <si>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</si>
  <si>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</si>
  <si>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</si>
  <si>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</si>
  <si>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</si>
  <si>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</si>
  <si>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</si>
  <si>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</si>
  <si>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</si>
  <si>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</si>
  <si>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</si>
  <si>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</si>
  <si>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</si>
  <si>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</si>
  <si>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</si>
  <si>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</si>
  <si>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</si>
  <si>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</si>
  <si>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</si>
  <si>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</si>
  <si>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</si>
  <si>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</si>
  <si>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</si>
  <si>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</si>
  <si>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</si>
  <si>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</si>
  <si>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</si>
  <si>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</si>
  <si>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</si>
  <si>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</si>
  <si>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</si>
  <si>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</si>
  <si>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</si>
  <si>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</si>
  <si>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</si>
  <si>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</si>
  <si>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</si>
  <si>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</si>
  <si>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</si>
  <si>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</si>
  <si>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</si>
  <si>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</si>
  <si>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</si>
  <si>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</si>
  <si>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</si>
  <si>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</si>
  <si>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</si>
  <si>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</si>
  <si>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</si>
  <si>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</si>
  <si>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</si>
  <si>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</si>
  <si>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</si>
  <si>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</si>
  <si>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</si>
  <si>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</si>
  <si>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</si>
  <si>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</si>
  <si>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</si>
  <si>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</si>
  <si>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</si>
  <si>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</si>
  <si>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</si>
  <si>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</si>
  <si>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</si>
  <si>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</si>
  <si>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</si>
  <si>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</si>
  <si>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</si>
  <si>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</si>
  <si>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</si>
  <si>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</si>
  <si>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</si>
  <si>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</si>
  <si>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</si>
  <si>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</si>
  <si>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</si>
  <si>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</si>
  <si>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</si>
  <si>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</si>
  <si>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</si>
  <si>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</si>
  <si>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</si>
  <si>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</si>
  <si>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</si>
  <si>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</si>
  <si>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</si>
  <si>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</si>
  <si>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</si>
  <si>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</si>
  <si>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</si>
  <si>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</si>
  <si>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</si>
  <si>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</si>
  <si>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</si>
  <si>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</si>
  <si>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</si>
  <si>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</si>
  <si>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</si>
  <si>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</si>
  <si>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</si>
  <si>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</si>
  <si>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</si>
  <si>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</si>
  <si>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</si>
  <si>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</si>
  <si>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</si>
  <si>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</si>
  <si>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</si>
  <si>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</si>
  <si>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</si>
  <si>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</si>
  <si>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</si>
  <si>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</si>
  <si>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</si>
  <si>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</si>
  <si>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</si>
  <si>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</si>
  <si>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</si>
  <si>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</si>
  <si>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</si>
  <si>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</si>
  <si>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</si>
  <si>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</si>
  <si>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</si>
  <si>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</si>
  <si>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</si>
  <si>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</si>
  <si>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</si>
  <si>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</si>
  <si>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</si>
  <si>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</si>
  <si>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</si>
  <si>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</si>
  <si>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</si>
  <si>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</si>
  <si>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</si>
  <si>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</si>
  <si>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</si>
  <si>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</si>
  <si>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</si>
  <si>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</si>
  <si>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</si>
  <si>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</si>
  <si>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</si>
  <si>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</si>
  <si>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</si>
  <si>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</si>
  <si>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</si>
  <si>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</si>
  <si>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</si>
  <si>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</si>
  <si>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</si>
  <si>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</si>
  <si>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</si>
  <si>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</si>
  <si>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</si>
  <si>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</si>
  <si>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</si>
  <si>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</si>
  <si>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</si>
  <si>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</si>
  <si>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</si>
  <si>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</si>
  <si>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</si>
  <si>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</si>
  <si>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</si>
  <si>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</si>
  <si>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</si>
  <si>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</si>
  <si>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</si>
  <si>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</si>
  <si>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</si>
  <si>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</si>
  <si>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</si>
  <si>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</si>
  <si>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</si>
  <si>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</si>
  <si>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</si>
  <si>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</si>
  <si>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</si>
  <si>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</si>
  <si>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</si>
  <si>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</si>
  <si>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</si>
  <si>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</si>
  <si>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</si>
  <si>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</si>
  <si>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</si>
  <si>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</si>
  <si>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</si>
  <si>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</si>
  <si>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</si>
  <si>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</si>
  <si>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</si>
  <si>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</si>
  <si>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</si>
  <si>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</si>
  <si>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</si>
  <si>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</si>
  <si>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</si>
  <si>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</si>
  <si>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</si>
  <si>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</si>
  <si>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</si>
  <si>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</si>
  <si>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</si>
  <si>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</si>
  <si>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</si>
  <si>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</si>
  <si>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</si>
  <si>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</si>
  <si>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</si>
  <si>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</si>
  <si>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</si>
  <si>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</si>
  <si>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</si>
  <si>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</si>
  <si>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</si>
  <si>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</si>
  <si>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</si>
  <si>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</si>
  <si>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</si>
  <si>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</si>
  <si>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</si>
  <si>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</si>
  <si>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</si>
  <si>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</si>
  <si>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</si>
  <si>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</si>
  <si>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</si>
  <si>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</si>
  <si>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</si>
  <si>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</si>
  <si>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</si>
  <si>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</si>
  <si>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</si>
  <si>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</si>
  <si>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</si>
  <si>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</si>
  <si>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</si>
  <si>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</si>
  <si>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</si>
  <si>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</si>
  <si>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</si>
  <si>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</si>
  <si>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</si>
  <si>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</si>
  <si>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</si>
  <si>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</si>
  <si>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</si>
  <si>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</si>
  <si>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</si>
  <si>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</si>
  <si>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</si>
  <si>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</si>
  <si>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</si>
  <si>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</si>
  <si>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</si>
  <si>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</si>
  <si>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</si>
  <si>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</si>
  <si>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</si>
  <si>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</si>
  <si>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</si>
  <si>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</si>
  <si>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</si>
  <si>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</si>
  <si>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</si>
  <si>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</si>
  <si>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</si>
  <si>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</si>
  <si>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</si>
  <si>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</si>
  <si>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</si>
  <si>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</si>
  <si>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</si>
  <si>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</si>
  <si>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</si>
  <si>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</si>
  <si>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</si>
  <si>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</si>
  <si>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</si>
  <si>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</si>
  <si>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</si>
  <si>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</si>
  <si>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</si>
  <si>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</si>
  <si>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</si>
  <si>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</si>
  <si>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</si>
  <si>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</si>
  <si>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</si>
  <si>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</si>
  <si>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</si>
  <si>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</si>
  <si>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</si>
  <si>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</si>
  <si>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</si>
  <si>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</si>
  <si>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</si>
  <si>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</si>
  <si>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</si>
  <si>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</si>
  <si>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</si>
  <si>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</si>
  <si>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</si>
  <si>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</si>
  <si>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</si>
  <si>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</si>
  <si>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</si>
  <si>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</si>
  <si>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</si>
  <si>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</si>
  <si>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</si>
  <si>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</si>
  <si>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</si>
  <si>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</si>
  <si>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</si>
  <si>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</si>
  <si>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</si>
  <si>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</si>
  <si>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</si>
  <si>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</si>
  <si>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</si>
  <si>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</si>
  <si>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</si>
  <si>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</si>
  <si>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</si>
  <si>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</si>
  <si>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</si>
  <si>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</si>
  <si>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</si>
  <si>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</si>
  <si>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</si>
  <si>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</si>
  <si>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</si>
  <si>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</si>
  <si>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</si>
  <si>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</si>
  <si>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</si>
  <si>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</si>
  <si>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</si>
  <si>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</si>
  <si>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</si>
  <si>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</si>
  <si>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</si>
  <si>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</si>
  <si>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</si>
  <si>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</si>
  <si>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</si>
  <si>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</si>
  <si>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</si>
  <si>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</si>
  <si>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</si>
  <si>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</si>
  <si>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</si>
  <si>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</si>
  <si>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</si>
  <si>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</si>
  <si>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</si>
  <si>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</si>
  <si>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</si>
  <si>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</si>
  <si>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</si>
  <si>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</si>
  <si>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</si>
  <si>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</si>
  <si>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</si>
  <si>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</si>
  <si>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</si>
  <si>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</si>
  <si>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</si>
  <si>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</si>
  <si>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</si>
  <si>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</si>
  <si>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</si>
  <si>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</si>
  <si>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</si>
  <si>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</si>
  <si>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</si>
  <si>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</si>
  <si>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</si>
  <si>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</si>
  <si>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</si>
  <si>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</si>
  <si>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</si>
  <si>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</si>
  <si>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</si>
  <si>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</si>
  <si>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</si>
  <si>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</si>
  <si>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</si>
  <si>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</si>
  <si>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</si>
  <si>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</si>
  <si>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</si>
  <si>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</si>
  <si>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</si>
  <si>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</si>
  <si>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</si>
  <si>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</si>
  <si>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</si>
  <si>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</si>
  <si>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</si>
  <si>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</si>
  <si>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</si>
  <si>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</si>
  <si>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</si>
  <si>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</si>
  <si>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</si>
  <si>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</si>
  <si>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</si>
  <si>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</si>
  <si>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</si>
  <si>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</si>
  <si>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</si>
  <si>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</si>
  <si>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</si>
  <si>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</si>
  <si>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</si>
  <si>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</si>
  <si>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</si>
  <si>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</si>
  <si>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</si>
  <si>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</si>
  <si>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</si>
  <si>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</si>
  <si>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</si>
  <si>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</si>
  <si>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</si>
  <si>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</si>
  <si>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</si>
  <si>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</si>
  <si>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</si>
  <si>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</si>
  <si>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</si>
  <si>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</si>
  <si>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</si>
  <si>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</si>
  <si>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</si>
  <si>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</si>
  <si>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</si>
  <si>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</si>
  <si>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</si>
  <si>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</si>
  <si>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</si>
  <si>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</si>
  <si>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</si>
  <si>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</si>
  <si>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</si>
  <si>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</si>
  <si>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</si>
  <si>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</si>
  <si>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</si>
  <si>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</si>
  <si>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</si>
  <si>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</si>
  <si>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</si>
  <si>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</si>
  <si>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</si>
  <si>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</si>
  <si>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</si>
  <si>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</si>
  <si>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</si>
  <si>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</si>
  <si>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</si>
  <si>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</si>
  <si>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</si>
  <si>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</si>
  <si>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</si>
  <si>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</si>
  <si>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</si>
  <si>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</si>
  <si>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</si>
  <si>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</si>
  <si>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</si>
  <si>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</si>
  <si>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</si>
  <si>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</si>
  <si>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</si>
  <si>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</si>
  <si>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</si>
  <si>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</si>
  <si>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</si>
  <si>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</si>
  <si>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</si>
  <si>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</si>
  <si>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</si>
  <si>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</si>
  <si>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</si>
  <si>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</si>
  <si>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</si>
  <si>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</si>
  <si>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</si>
  <si>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</si>
  <si>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</si>
  <si>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</si>
  <si>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</si>
  <si>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</si>
  <si>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</si>
  <si>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</si>
  <si>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</si>
  <si>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</si>
  <si>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</si>
  <si>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</si>
  <si>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</si>
  <si>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</si>
  <si>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</si>
  <si>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</si>
  <si>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</si>
  <si>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</si>
  <si>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</si>
  <si>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</si>
  <si>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</si>
  <si>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</si>
  <si>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</si>
  <si>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</si>
  <si>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</si>
  <si>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</si>
  <si>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</si>
  <si>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</si>
  <si>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</si>
  <si>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</si>
  <si>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</si>
  <si>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</si>
  <si>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</si>
  <si>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</si>
  <si>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</si>
  <si>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</si>
  <si>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</si>
  <si>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</si>
  <si>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</si>
  <si>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</si>
  <si>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</si>
  <si>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</si>
  <si>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</si>
  <si>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</si>
  <si>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</si>
  <si>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</si>
  <si>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</si>
  <si>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</si>
  <si>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</si>
  <si>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</si>
  <si>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</si>
  <si>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</si>
  <si>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</si>
  <si>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</si>
  <si>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</si>
  <si>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</si>
  <si>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</si>
  <si>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</si>
  <si>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</si>
  <si>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</si>
  <si>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</si>
  <si>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</si>
  <si>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</si>
  <si>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</si>
  <si>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</si>
  <si>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</si>
  <si>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</si>
  <si>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</si>
  <si>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</si>
  <si>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</si>
  <si>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</si>
  <si>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</si>
  <si>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</si>
  <si>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</si>
  <si>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</si>
  <si>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</si>
  <si>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</si>
  <si>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</si>
  <si>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</si>
  <si>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</si>
  <si>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</si>
  <si>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</si>
  <si>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</si>
  <si>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</si>
  <si>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</si>
  <si>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</si>
  <si>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</si>
  <si>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</si>
  <si>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</si>
  <si>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</si>
  <si>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</si>
  <si>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</si>
  <si>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</si>
  <si>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</si>
  <si>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</si>
  <si>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</si>
  <si>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</si>
  <si>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</si>
  <si>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</si>
  <si>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</si>
  <si>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</si>
  <si>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</si>
  <si>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</si>
  <si>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</si>
  <si>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</si>
  <si>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</si>
  <si>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</si>
  <si>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</si>
  <si>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</si>
  <si>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</si>
  <si>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</si>
  <si>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</si>
  <si>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</si>
  <si>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</si>
  <si>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</si>
  <si>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</si>
  <si>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</si>
  <si>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</si>
  <si>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</si>
  <si>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</si>
  <si>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</si>
  <si>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</si>
  <si>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</si>
  <si>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</si>
  <si>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</si>
  <si>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</si>
  <si>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</si>
  <si>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</si>
  <si>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</si>
  <si>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</si>
  <si>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</si>
  <si>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</si>
  <si>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</si>
  <si>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</si>
  <si>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</si>
  <si>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</si>
  <si>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</si>
  <si>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</si>
  <si>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</si>
  <si>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</si>
  <si>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</si>
  <si>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</si>
  <si>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</si>
  <si>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</si>
  <si>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</si>
  <si>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</si>
  <si>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</si>
  <si>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</si>
  <si>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</si>
  <si>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</si>
  <si>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</si>
  <si>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</si>
  <si>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</si>
  <si>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</si>
  <si>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</si>
  <si>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</si>
  <si>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</si>
  <si>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</si>
  <si>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</si>
  <si>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</si>
  <si>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</si>
  <si>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</si>
  <si>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</si>
  <si>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</si>
  <si>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</si>
  <si>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</si>
  <si>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</si>
  <si>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</si>
  <si>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</si>
  <si>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</si>
  <si>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</si>
  <si>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</si>
  <si>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</si>
  <si>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</si>
  <si>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</si>
  <si>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</si>
  <si>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</si>
  <si>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</si>
  <si>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</si>
  <si>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</si>
  <si>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</si>
  <si>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</si>
  <si>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</si>
  <si>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</si>
  <si>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</si>
  <si>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</si>
  <si>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</si>
  <si>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</si>
  <si>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</si>
  <si>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</si>
  <si>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</si>
  <si>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</si>
  <si>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</si>
  <si>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</si>
  <si>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</si>
  <si>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</si>
  <si>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</si>
  <si>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</si>
  <si>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</si>
  <si>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</si>
  <si>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</si>
  <si>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</si>
  <si>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</si>
  <si>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</si>
  <si>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</si>
  <si>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</si>
  <si>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</si>
  <si>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</si>
  <si>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</si>
  <si>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</si>
  <si>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</si>
  <si>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</si>
  <si>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</si>
  <si>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</si>
  <si>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</si>
  <si>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</si>
  <si>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</si>
  <si>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</si>
  <si>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</si>
  <si>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</si>
  <si>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</si>
  <si>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</si>
  <si>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</si>
  <si>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</si>
  <si>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</si>
  <si>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</si>
  <si>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</si>
  <si>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</si>
  <si>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</si>
  <si>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</si>
  <si>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</si>
  <si>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</si>
  <si>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</si>
  <si>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</si>
  <si>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</si>
  <si>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</si>
  <si>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</si>
  <si>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</si>
  <si>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</si>
  <si>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</si>
  <si>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</si>
  <si>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</si>
  <si>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</si>
  <si>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</si>
  <si>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</si>
  <si>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</si>
  <si>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</si>
  <si>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</si>
  <si>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</si>
  <si>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</si>
  <si>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</si>
  <si>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</si>
  <si>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</si>
  <si>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</si>
  <si>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</si>
  <si>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</si>
  <si>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</si>
  <si>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</si>
  <si>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</si>
  <si>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</si>
  <si>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</si>
  <si>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</si>
  <si>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</si>
  <si>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</si>
  <si>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</si>
  <si>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</si>
  <si>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</si>
  <si>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</si>
  <si>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</si>
  <si>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</si>
  <si>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</si>
  <si>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</si>
  <si>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</si>
  <si>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</si>
  <si>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</si>
  <si>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</si>
  <si>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</si>
  <si>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</si>
  <si>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</si>
  <si>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</si>
  <si>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</si>
  <si>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</si>
  <si>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</si>
  <si>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</si>
  <si>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</si>
  <si>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</si>
  <si>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</si>
  <si>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</si>
  <si>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</si>
  <si>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</si>
  <si>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</si>
  <si>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</si>
  <si>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</si>
  <si>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</si>
  <si>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</si>
  <si>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</si>
  <si>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</si>
  <si>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</si>
  <si>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</si>
  <si>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</si>
  <si>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</si>
  <si>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</si>
  <si>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</si>
  <si>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</si>
  <si>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</si>
  <si>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</si>
  <si>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</si>
  <si>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</si>
  <si>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</si>
  <si>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</si>
  <si>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</si>
  <si>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</si>
  <si>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</si>
  <si>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</si>
  <si>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</si>
  <si>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</si>
  <si>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</si>
  <si>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</si>
  <si>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</si>
  <si>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</si>
  <si>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</si>
  <si>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</si>
  <si>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</si>
  <si>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</si>
  <si>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</si>
  <si>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</si>
  <si>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</si>
  <si>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</si>
  <si>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</si>
  <si>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</si>
  <si>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</si>
  <si>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</si>
  <si>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</si>
  <si>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</si>
  <si>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</si>
  <si>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</si>
  <si>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</si>
  <si>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</si>
  <si>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</si>
  <si>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</si>
  <si>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</si>
  <si>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</si>
  <si>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</si>
  <si>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</si>
  <si>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</si>
  <si>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</si>
  <si>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</si>
  <si>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</si>
  <si>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</si>
  <si>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</si>
  <si>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</si>
  <si>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</si>
  <si>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</si>
  <si>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</si>
  <si>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</si>
  <si>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</si>
  <si>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</si>
  <si>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</si>
  <si>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</si>
  <si>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</si>
  <si>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</si>
  <si>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</si>
  <si>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</si>
  <si>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</si>
  <si>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</si>
  <si>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</si>
  <si>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</si>
  <si>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</si>
  <si>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</si>
  <si>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</si>
  <si>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</si>
  <si>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</si>
  <si>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</si>
  <si>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</si>
  <si>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</si>
  <si>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</si>
  <si>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</si>
  <si>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</si>
  <si>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</si>
  <si>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</si>
  <si>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</si>
  <si>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</si>
  <si>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</si>
  <si>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</si>
  <si>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</si>
  <si>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</si>
  <si>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</si>
  <si>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</si>
  <si>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</si>
  <si>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</si>
  <si>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</si>
  <si>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</si>
  <si>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</si>
  <si>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</si>
  <si>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</si>
  <si>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</si>
  <si>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</si>
  <si>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</si>
  <si>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</si>
  <si>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</si>
  <si>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</si>
  <si>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</si>
  <si>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</si>
  <si>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</si>
  <si>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</si>
  <si>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</si>
  <si>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</si>
  <si>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</si>
  <si>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</si>
  <si>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</si>
  <si>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</si>
  <si>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</si>
  <si>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</si>
  <si>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</si>
  <si>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</si>
  <si>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</si>
  <si>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</si>
  <si>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</si>
  <si>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</si>
  <si>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</si>
  <si>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</si>
  <si>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</si>
  <si>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</si>
  <si>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</si>
  <si>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</si>
  <si>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</si>
  <si>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</si>
  <si>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</si>
  <si>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</si>
  <si>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</si>
  <si>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</si>
  <si>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</si>
  <si>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</si>
  <si>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</si>
  <si>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</si>
  <si>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</si>
  <si>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</si>
  <si>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</si>
  <si>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</si>
  <si>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</si>
  <si>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</si>
  <si>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</si>
  <si>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</si>
  <si>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</si>
  <si>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</si>
  <si>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</si>
  <si>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</si>
  <si>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</si>
  <si>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</si>
  <si>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</si>
  <si>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</si>
  <si>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</si>
  <si>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</si>
  <si>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</si>
  <si>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</si>
  <si>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</si>
  <si>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</si>
  <si>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</si>
  <si>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</si>
  <si>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</si>
  <si>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</si>
  <si>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</si>
  <si>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</si>
  <si>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</si>
  <si>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</si>
  <si>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</si>
  <si>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</si>
  <si>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</si>
  <si>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</si>
  <si>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</si>
  <si>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</si>
  <si>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</si>
  <si>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</si>
  <si>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</si>
  <si>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</si>
  <si>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</si>
  <si>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</si>
  <si>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</si>
  <si>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</si>
  <si>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</si>
  <si>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</si>
  <si>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</si>
  <si>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</si>
  <si>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</si>
  <si>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</si>
  <si>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</si>
  <si>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</si>
  <si>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</si>
  <si>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</si>
  <si>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</si>
  <si>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</si>
  <si>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</si>
  <si>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</si>
  <si>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</si>
  <si>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</si>
  <si>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</si>
  <si>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</si>
  <si>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</si>
  <si>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</si>
  <si>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</si>
  <si>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</si>
  <si>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</si>
  <si>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</si>
  <si>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</si>
  <si>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</si>
  <si>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</si>
  <si>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</si>
  <si>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</si>
  <si>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</si>
  <si>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</si>
  <si>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</si>
  <si>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</si>
  <si>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</si>
  <si>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</si>
  <si>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</si>
  <si>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</si>
  <si>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</si>
  <si>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</si>
  <si>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</si>
  <si>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</si>
  <si>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</si>
  <si>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</si>
  <si>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</si>
  <si>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</si>
  <si>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</si>
  <si>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</si>
  <si>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</si>
  <si>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</si>
  <si>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</si>
  <si>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</si>
  <si>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</si>
  <si>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</si>
  <si>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</si>
  <si>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</si>
  <si>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</si>
  <si>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</si>
  <si>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</si>
  <si>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</si>
  <si>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</si>
  <si>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</si>
  <si>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</si>
  <si>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</si>
  <si>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</si>
  <si>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</si>
  <si>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</si>
  <si>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</si>
  <si>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</si>
  <si>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</si>
  <si>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</si>
  <si>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</si>
  <si>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</si>
  <si>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</si>
  <si>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</si>
  <si>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</si>
  <si>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</si>
  <si>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</si>
  <si>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</si>
  <si>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</si>
  <si>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</si>
  <si>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</si>
  <si>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</si>
  <si>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</si>
  <si>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</si>
  <si>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</si>
  <si>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</si>
  <si>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</si>
  <si>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</si>
  <si>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</si>
  <si>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</si>
  <si>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</si>
  <si>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</si>
  <si>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</si>
  <si>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</si>
  <si>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</si>
  <si>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</si>
  <si>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</si>
  <si>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</si>
  <si>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</si>
  <si>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</si>
  <si>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</si>
  <si>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</si>
  <si>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</si>
  <si>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</si>
  <si>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</si>
  <si>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</si>
  <si>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</si>
  <si>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</si>
  <si>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</si>
  <si>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</si>
  <si>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</si>
  <si>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</si>
  <si>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</si>
  <si>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</si>
  <si>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</si>
  <si>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</si>
  <si>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</si>
  <si>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</si>
  <si>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</si>
  <si>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</si>
  <si>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</si>
  <si>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</si>
  <si>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</si>
  <si>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</si>
  <si>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</si>
  <si>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</si>
  <si>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</si>
  <si>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</si>
  <si>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</si>
  <si>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</si>
  <si>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</si>
  <si>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</si>
  <si>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</si>
  <si>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</si>
  <si>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</si>
  <si>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</si>
  <si>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</si>
  <si>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</si>
  <si>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</si>
  <si>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</si>
  <si>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</si>
  <si>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</si>
  <si>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</si>
  <si>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</si>
  <si>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</si>
  <si>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</si>
  <si>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</si>
  <si>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</si>
  <si>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</si>
  <si>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</si>
  <si>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</si>
  <si>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</si>
  <si>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</si>
  <si>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</si>
  <si>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</si>
  <si>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</si>
  <si>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</si>
  <si>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</si>
  <si>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</si>
  <si>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</si>
  <si>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</si>
  <si>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</si>
  <si>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</si>
  <si>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</si>
  <si>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</si>
  <si>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</si>
  <si>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</si>
  <si>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</si>
  <si>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</si>
  <si>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</si>
  <si>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</si>
  <si>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</si>
  <si>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</si>
  <si>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</si>
  <si>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</si>
  <si>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</si>
  <si>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</si>
  <si>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</si>
  <si>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</si>
  <si>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</si>
  <si>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</si>
  <si>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</si>
  <si>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</si>
  <si>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</si>
  <si>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</si>
  <si>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</si>
  <si>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</si>
  <si>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</si>
  <si>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</si>
  <si>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</si>
  <si>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</si>
  <si>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</si>
  <si>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</si>
  <si>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</si>
  <si>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</si>
  <si>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</si>
  <si>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</si>
  <si>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</si>
  <si>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</si>
  <si>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</si>
  <si>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</si>
  <si>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</si>
  <si>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</si>
  <si>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</si>
  <si>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</si>
  <si>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</si>
  <si>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</si>
  <si>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</si>
  <si>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</si>
  <si>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</si>
  <si>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</si>
  <si>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</si>
  <si>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</si>
  <si>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</si>
  <si>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</si>
  <si>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</si>
  <si>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</si>
  <si>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</si>
  <si>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</si>
  <si>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</si>
  <si>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</si>
  <si>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</si>
  <si>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</si>
  <si>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</si>
  <si>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</si>
  <si>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</si>
  <si>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</si>
  <si>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</si>
  <si>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</si>
  <si>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</si>
  <si>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</si>
  <si>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</si>
  <si>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</si>
  <si>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</si>
  <si>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</si>
  <si>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</si>
  <si>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</si>
  <si>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</si>
  <si>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</si>
  <si>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</si>
  <si>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</si>
  <si>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</si>
  <si>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</si>
  <si>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</si>
  <si>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</si>
  <si>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</si>
  <si>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</si>
  <si>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</si>
  <si>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</si>
  <si>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</si>
  <si>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</si>
  <si>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</si>
  <si>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</si>
  <si>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</si>
  <si>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</si>
  <si>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</si>
  <si>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</si>
  <si>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</si>
  <si>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</si>
  <si>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</si>
  <si>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</si>
  <si>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</si>
  <si>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</si>
  <si>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</si>
  <si>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</si>
  <si>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</si>
  <si>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</si>
  <si>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</si>
  <si>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</si>
  <si>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</si>
  <si>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</si>
  <si>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</si>
  <si>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</si>
  <si>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</si>
  <si>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</si>
  <si>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</si>
  <si>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</si>
  <si>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</si>
  <si>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</si>
  <si>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</si>
  <si>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</si>
  <si>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</si>
  <si>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</si>
  <si>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</si>
  <si>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</si>
  <si>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</si>
  <si>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</si>
  <si>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</si>
  <si>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</si>
  <si>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</si>
  <si>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</si>
  <si>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</si>
  <si>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</si>
  <si>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</si>
  <si>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</si>
  <si>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</si>
  <si>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</si>
  <si>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</si>
  <si>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</si>
  <si>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</si>
  <si>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</si>
  <si>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</si>
  <si>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</si>
  <si>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</si>
  <si>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</si>
  <si>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</si>
  <si>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</si>
  <si>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</si>
  <si>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</si>
  <si>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</si>
  <si>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</si>
  <si>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</si>
  <si>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</si>
  <si>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</si>
  <si>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</si>
  <si>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</si>
  <si>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</si>
  <si>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</si>
  <si>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</si>
  <si>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</si>
  <si>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</si>
  <si>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</si>
  <si>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</si>
  <si>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</si>
  <si>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</si>
  <si>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</si>
  <si>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</si>
  <si>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</si>
  <si>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</si>
  <si>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</si>
  <si>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</si>
  <si>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</si>
  <si>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</si>
  <si>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</si>
  <si>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</si>
  <si>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</si>
  <si>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</si>
  <si>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</si>
  <si>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</si>
  <si>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</si>
  <si>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</si>
  <si>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</si>
  <si>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</si>
  <si>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</si>
  <si>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</si>
  <si>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</si>
  <si>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</si>
  <si>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</si>
  <si>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</si>
  <si>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</si>
  <si>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</si>
  <si>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</si>
  <si>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</si>
  <si>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</si>
  <si>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</si>
  <si>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</si>
  <si>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</si>
  <si>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</si>
  <si>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</si>
  <si>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</si>
  <si>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</si>
  <si>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</si>
  <si>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</si>
  <si>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</si>
  <si>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</si>
  <si>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</si>
  <si>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</si>
  <si>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</si>
  <si>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</si>
  <si>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</si>
  <si>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</si>
  <si>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</si>
  <si>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</si>
  <si>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</si>
  <si>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</si>
  <si>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</si>
  <si>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</si>
  <si>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</si>
  <si>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</si>
  <si>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</si>
  <si>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</si>
  <si>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</si>
  <si>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</si>
  <si>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</si>
  <si>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</si>
  <si>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</si>
  <si>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</si>
  <si>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</si>
  <si>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</si>
  <si>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</si>
  <si>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</si>
  <si>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</si>
  <si>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</si>
  <si>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</si>
  <si>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</si>
  <si>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</si>
  <si>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</si>
  <si>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</si>
  <si>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</si>
  <si>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</si>
  <si>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</si>
  <si>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</si>
  <si>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</si>
  <si>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</si>
  <si>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</si>
  <si>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</si>
  <si>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</si>
  <si>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</si>
  <si>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</si>
  <si>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</si>
  <si>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</si>
  <si>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</si>
  <si>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</si>
  <si>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</si>
  <si>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</si>
  <si>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</si>
  <si>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</si>
  <si>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</si>
  <si>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</si>
  <si>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</si>
  <si>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</si>
  <si>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</si>
  <si>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</si>
  <si>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</si>
  <si>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</si>
  <si>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</si>
  <si>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</si>
  <si>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</si>
  <si>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</si>
  <si>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</si>
  <si>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</si>
  <si>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</si>
  <si>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</si>
  <si>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</si>
  <si>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</si>
  <si>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</si>
  <si>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</si>
  <si>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</si>
  <si>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</si>
  <si>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</si>
  <si>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</si>
  <si>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</si>
  <si>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</si>
  <si>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</si>
  <si>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</si>
  <si>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</si>
  <si>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</si>
  <si>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</si>
  <si>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</si>
  <si>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</si>
  <si>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</si>
  <si>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</si>
  <si>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</si>
  <si>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</si>
  <si>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</si>
  <si>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</si>
  <si>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</si>
  <si>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</si>
  <si>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</si>
  <si>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</si>
  <si>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</si>
  <si>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</si>
  <si>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</si>
  <si>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</si>
  <si>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</si>
  <si>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</si>
  <si>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</si>
  <si>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</si>
  <si>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</si>
  <si>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</si>
  <si>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</si>
  <si>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</si>
  <si>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</si>
  <si>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</si>
  <si>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</si>
  <si>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</si>
  <si>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</si>
  <si>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</si>
  <si>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</si>
  <si>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</si>
  <si>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</si>
  <si>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</si>
  <si>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</si>
  <si>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</si>
  <si>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</si>
  <si>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</si>
  <si>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</si>
  <si>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</si>
  <si>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</si>
  <si>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</si>
  <si>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</si>
  <si>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</si>
  <si>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</si>
  <si>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</si>
  <si>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</si>
  <si>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</si>
  <si>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</si>
  <si>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</si>
  <si>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</si>
  <si>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</si>
  <si>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</si>
  <si>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</si>
  <si>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</si>
  <si>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</si>
  <si>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</si>
  <si>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</si>
  <si>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</si>
  <si>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</si>
  <si>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</si>
  <si>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</si>
  <si>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</si>
  <si>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</si>
  <si>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</si>
  <si>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</si>
  <si>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</si>
  <si>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</si>
  <si>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</si>
  <si>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</si>
  <si>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</si>
  <si>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</si>
  <si>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</si>
  <si>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</si>
  <si>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</si>
  <si>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</si>
  <si>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</si>
  <si>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</si>
  <si>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</si>
  <si>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</si>
  <si>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</si>
  <si>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</si>
  <si>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</si>
  <si>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</si>
  <si>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</si>
  <si>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</si>
  <si>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</si>
  <si>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</si>
  <si>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</si>
  <si>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</si>
  <si>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</si>
  <si>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</si>
  <si>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</si>
  <si>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</si>
  <si>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</si>
  <si>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</si>
  <si>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</si>
  <si>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</si>
  <si>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</si>
  <si>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</si>
  <si>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</si>
  <si>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</si>
  <si>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</si>
  <si>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</si>
  <si>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</si>
  <si>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</si>
  <si>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</si>
  <si>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</si>
  <si>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</si>
  <si>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</si>
  <si>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</si>
  <si>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</si>
  <si>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</si>
  <si>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</si>
  <si>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</si>
  <si>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</si>
  <si>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</si>
  <si>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</si>
  <si>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</si>
  <si>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</si>
  <si>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</si>
  <si>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</si>
  <si>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</si>
  <si>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</si>
  <si>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</si>
  <si>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</si>
  <si>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</si>
  <si>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</si>
  <si>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</si>
  <si>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</si>
  <si>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</si>
  <si>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</si>
  <si>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</si>
  <si>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</si>
  <si>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</si>
  <si>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</si>
  <si>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</si>
  <si>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</si>
  <si>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</si>
  <si>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</si>
  <si>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</si>
  <si>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</si>
  <si>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</si>
  <si>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</si>
  <si>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</si>
  <si>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</si>
  <si>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</si>
  <si>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</si>
  <si>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</si>
  <si>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</si>
  <si>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</si>
  <si>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</si>
  <si>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</si>
  <si>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</si>
  <si>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</si>
  <si>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</si>
  <si>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</si>
  <si>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</si>
  <si>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</si>
  <si>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</si>
  <si>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</si>
  <si>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</si>
  <si>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</si>
  <si>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</si>
  <si>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</si>
  <si>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</si>
  <si>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</si>
  <si>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</si>
  <si>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</si>
  <si>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</si>
  <si>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</si>
  <si>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</si>
  <si>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</si>
  <si>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</si>
  <si>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</si>
  <si>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</si>
  <si>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</si>
  <si>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</si>
  <si>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</si>
  <si>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</si>
  <si>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</si>
  <si>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</si>
  <si>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</si>
  <si>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</si>
  <si>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</si>
  <si>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</si>
  <si>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</si>
  <si>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</si>
  <si>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</si>
  <si>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</si>
  <si>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</si>
  <si>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</si>
  <si>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</si>
  <si>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</si>
  <si>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</si>
  <si>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</si>
  <si>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</si>
  <si>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</si>
  <si>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</si>
  <si>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</si>
  <si>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</si>
  <si>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</si>
  <si>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</si>
  <si>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</si>
  <si>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</si>
  <si>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</si>
  <si>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</si>
  <si>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</si>
  <si>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</si>
  <si>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</si>
  <si>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</si>
  <si>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</si>
  <si>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</si>
  <si>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</si>
  <si>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</si>
  <si>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</si>
  <si>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</si>
  <si>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</si>
  <si>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</si>
  <si>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</si>
  <si>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</si>
  <si>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</si>
  <si>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</si>
  <si>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</si>
  <si>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</si>
  <si>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</si>
  <si>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</si>
  <si>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</si>
  <si>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</si>
  <si>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</si>
  <si>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</si>
  <si>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</si>
  <si>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</si>
  <si>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</si>
  <si>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</si>
  <si>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</si>
  <si>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</si>
  <si>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</si>
  <si>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</si>
  <si>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</si>
  <si>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</si>
  <si>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</si>
  <si>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</si>
  <si>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</si>
  <si>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</si>
  <si>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</si>
  <si>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</si>
  <si>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</si>
  <si>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</si>
  <si>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</si>
  <si>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</si>
  <si>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</si>
  <si>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</si>
  <si>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</si>
  <si>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</si>
  <si>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</si>
  <si>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</si>
  <si>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</si>
  <si>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</si>
  <si>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</si>
  <si>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</si>
  <si>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</si>
  <si>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</si>
  <si>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</si>
  <si>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</si>
  <si>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</si>
  <si>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</si>
  <si>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</si>
  <si>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</si>
  <si>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</si>
  <si>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</si>
  <si>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</si>
  <si>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</si>
  <si>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</si>
  <si>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</si>
  <si>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</si>
  <si>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</si>
  <si>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</si>
  <si>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</si>
  <si>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</si>
  <si>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</si>
  <si>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</si>
  <si>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</si>
  <si>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</si>
  <si>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</si>
  <si>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</si>
  <si>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</si>
  <si>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</si>
  <si>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</si>
  <si>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</si>
  <si>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</si>
  <si>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</si>
  <si>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</si>
  <si>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</si>
  <si>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</si>
  <si>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</si>
  <si>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</si>
  <si>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</si>
  <si>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</si>
  <si>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</si>
  <si>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</si>
  <si>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</si>
  <si>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</si>
  <si>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</si>
  <si>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</si>
  <si>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</si>
  <si>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</si>
  <si>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</si>
  <si>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</si>
  <si>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</si>
  <si>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</si>
  <si>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</si>
  <si>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</si>
  <si>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</si>
  <si>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</si>
  <si>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</si>
  <si>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</si>
  <si>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</si>
  <si>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</si>
  <si>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</si>
  <si>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</si>
  <si>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</si>
  <si>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</si>
  <si>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</si>
  <si>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</si>
  <si>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</si>
  <si>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</si>
  <si>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</si>
  <si>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</si>
  <si>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</si>
  <si>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</si>
  <si>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</si>
  <si>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</si>
  <si>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</si>
  <si>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</si>
  <si>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</si>
  <si>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</si>
  <si>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</si>
  <si>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</si>
  <si>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</si>
  <si>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</si>
  <si>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</si>
  <si>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</si>
  <si>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</si>
  <si>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</si>
  <si>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</si>
  <si>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</si>
  <si>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</si>
  <si>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</si>
  <si>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</si>
  <si>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</si>
  <si>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</si>
  <si>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</si>
  <si>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</si>
  <si>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</si>
  <si>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</si>
  <si>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</si>
  <si>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</si>
  <si>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</si>
  <si>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</si>
  <si>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</si>
  <si>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</si>
  <si>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</si>
  <si>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</si>
  <si>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</si>
  <si>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</si>
  <si>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</si>
  <si>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</si>
  <si>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</si>
  <si>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</si>
  <si>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</si>
  <si>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</si>
  <si>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</si>
  <si>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</si>
  <si>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</si>
  <si>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</si>
  <si>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</si>
  <si>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</si>
  <si>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</si>
  <si>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</si>
  <si>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</si>
  <si>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</si>
  <si>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</si>
  <si>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</si>
  <si>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</si>
  <si>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</si>
  <si>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</si>
  <si>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</si>
  <si>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</si>
  <si>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</si>
  <si>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</si>
  <si>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</si>
  <si>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</si>
  <si>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</si>
  <si>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</si>
  <si>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</si>
  <si>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</si>
  <si>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</si>
  <si>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</si>
  <si>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</si>
  <si>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</si>
  <si>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</si>
  <si>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</si>
  <si>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</si>
  <si>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</si>
  <si>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</si>
  <si>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</si>
  <si>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</si>
  <si>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</si>
  <si>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</si>
  <si>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</si>
  <si>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</si>
  <si>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</si>
  <si>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</si>
  <si>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</si>
  <si>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</si>
  <si>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</si>
  <si>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</si>
  <si>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</si>
  <si>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</si>
  <si>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</si>
  <si>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</si>
  <si>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</si>
  <si>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</si>
  <si>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</si>
  <si>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</si>
  <si>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</si>
  <si>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</si>
  <si>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</si>
  <si>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</si>
  <si>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</si>
  <si>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</si>
  <si>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</si>
  <si>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</si>
  <si>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</si>
  <si>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</si>
  <si>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</si>
  <si>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</si>
  <si>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</si>
  <si>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</si>
  <si>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</si>
  <si>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</si>
  <si>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</si>
  <si>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</si>
  <si>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</si>
  <si>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</si>
  <si>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</si>
  <si>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</si>
  <si>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</si>
  <si>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</si>
  <si>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</si>
  <si>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</si>
  <si>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</si>
  <si>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</si>
  <si>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</si>
  <si>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</si>
  <si>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</si>
  <si>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</si>
  <si>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</si>
  <si>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</si>
  <si>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</si>
  <si>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</si>
  <si>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</si>
  <si>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</si>
  <si>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</si>
  <si>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</si>
  <si>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</si>
  <si>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</si>
  <si>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</si>
  <si>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</si>
  <si>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</si>
  <si>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</si>
  <si>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</si>
  <si>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</si>
  <si>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</si>
  <si>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</si>
  <si>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</si>
  <si>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</si>
  <si>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</si>
  <si>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</si>
  <si>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</si>
  <si>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</si>
  <si>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</si>
  <si>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</si>
  <si>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</si>
  <si>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</si>
  <si>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</si>
  <si>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</si>
  <si>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</si>
  <si>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</si>
  <si>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</si>
  <si>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</si>
  <si>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</si>
  <si>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</si>
  <si>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</si>
  <si>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</si>
  <si>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</si>
  <si>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</si>
  <si>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</si>
  <si>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</si>
  <si>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</si>
  <si>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</si>
  <si>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</si>
  <si>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</si>
  <si>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</si>
  <si>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</si>
  <si>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</si>
  <si>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</si>
  <si>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</si>
  <si>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</si>
  <si>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</si>
  <si>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</si>
  <si>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</si>
  <si>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</si>
  <si>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</si>
  <si>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</si>
  <si>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</si>
  <si>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</si>
  <si>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</si>
  <si>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</si>
  <si>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</si>
  <si>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</si>
  <si>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</si>
  <si>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</si>
  <si>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</si>
  <si>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</si>
  <si>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</si>
  <si>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</si>
  <si>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</si>
  <si>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</si>
  <si>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</si>
  <si>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</si>
  <si>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</si>
  <si>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</si>
  <si>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</si>
  <si>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</si>
  <si>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</si>
  <si>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</si>
  <si>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</si>
  <si>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</si>
  <si>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</si>
  <si>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</si>
  <si>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</si>
  <si>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</si>
  <si>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</si>
  <si>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</si>
  <si>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</si>
  <si>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</si>
  <si>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</si>
  <si>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</si>
  <si>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</si>
  <si>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</si>
  <si>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</si>
  <si>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</si>
  <si>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</si>
  <si>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</si>
  <si>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</si>
  <si>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</si>
  <si>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</si>
  <si>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</si>
  <si>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</si>
  <si>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</si>
  <si>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</si>
  <si>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</si>
  <si>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</si>
  <si>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</si>
  <si>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</si>
  <si>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</si>
  <si>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</si>
  <si>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</si>
  <si>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</si>
  <si>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</si>
  <si>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</si>
  <si>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</si>
  <si>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</si>
  <si>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</si>
  <si>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</si>
  <si>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</si>
  <si>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</si>
  <si>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</si>
  <si>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</si>
  <si>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</si>
  <si>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</si>
  <si>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</si>
  <si>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</si>
  <si>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</si>
  <si>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</si>
  <si>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</si>
  <si>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</si>
  <si>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</si>
  <si>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</si>
  <si>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</si>
  <si>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</si>
  <si>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</si>
  <si>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</si>
  <si>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</si>
  <si>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</si>
  <si>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</si>
  <si>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</si>
  <si>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</si>
  <si>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</si>
  <si>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</si>
  <si>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</si>
  <si>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</si>
  <si>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</si>
  <si>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</si>
  <si>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</si>
  <si>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</si>
  <si>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</si>
  <si>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</si>
  <si>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</si>
  <si>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</si>
  <si>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</si>
  <si>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</si>
  <si>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</si>
  <si>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</si>
  <si>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</si>
  <si>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</si>
  <si>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</si>
  <si>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</si>
  <si>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</si>
  <si>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</si>
  <si>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</si>
  <si>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</si>
  <si>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</si>
  <si>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</si>
  <si>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</si>
  <si>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</si>
  <si>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</si>
  <si>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</si>
  <si>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</si>
  <si>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</si>
  <si>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</si>
  <si>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</si>
  <si>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</si>
  <si>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</si>
  <si>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</si>
  <si>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</si>
  <si>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</si>
  <si>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</si>
  <si>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</si>
  <si>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</si>
  <si>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</si>
  <si>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</si>
  <si>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</si>
  <si>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</si>
  <si>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</si>
  <si>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</si>
  <si>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</si>
  <si>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</si>
  <si>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</si>
  <si>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</si>
  <si>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</si>
  <si>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</si>
  <si>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</si>
  <si>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</si>
  <si>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</si>
  <si>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</si>
  <si>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</si>
  <si>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</si>
  <si>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</si>
  <si>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</si>
  <si>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</si>
  <si>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</si>
  <si>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</si>
  <si>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</si>
  <si>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</si>
  <si>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</si>
  <si>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</si>
  <si>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</si>
  <si>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</si>
  <si>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</si>
  <si>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</si>
  <si>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</si>
  <si>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</si>
  <si>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</si>
  <si>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</si>
  <si>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</si>
  <si>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</si>
  <si>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</si>
  <si>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</si>
  <si>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</si>
  <si>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</si>
  <si>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</si>
  <si>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</si>
  <si>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</si>
  <si>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</si>
  <si>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</si>
  <si>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</si>
  <si>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</si>
  <si>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</si>
  <si>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</si>
  <si>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</si>
  <si>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</si>
  <si>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</si>
  <si>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</si>
  <si>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</si>
  <si>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</si>
  <si>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</si>
  <si>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</si>
  <si>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</si>
  <si>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</si>
  <si>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</si>
  <si>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</si>
  <si>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</si>
  <si>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</si>
  <si>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</si>
  <si>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</si>
  <si>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</si>
  <si>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</si>
  <si>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</si>
  <si>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</si>
  <si>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</si>
  <si>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</si>
  <si>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</si>
  <si>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</si>
  <si>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</si>
  <si>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</si>
  <si>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</si>
  <si>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</si>
  <si>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</si>
  <si>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</si>
  <si>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</si>
  <si>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</si>
  <si>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</si>
  <si>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</si>
  <si>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</si>
  <si>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</si>
  <si>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</si>
  <si>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</si>
  <si>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</si>
  <si>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</si>
  <si>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</si>
  <si>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</si>
  <si>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</si>
  <si>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</si>
  <si>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</si>
  <si>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</si>
  <si>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</si>
  <si>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</si>
  <si>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</si>
  <si>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</si>
  <si>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</si>
  <si>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</si>
  <si>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</si>
  <si>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</si>
  <si>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</si>
  <si>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</si>
  <si>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</si>
  <si>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</si>
  <si>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</si>
  <si>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</si>
  <si>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</si>
  <si>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</si>
  <si>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</si>
  <si>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</si>
  <si>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</si>
  <si>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</si>
  <si>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</si>
  <si>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</si>
  <si>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</si>
  <si>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</si>
  <si>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</si>
  <si>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</si>
  <si>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</si>
  <si>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</si>
  <si>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</si>
  <si>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</si>
  <si>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</si>
  <si>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</si>
  <si>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</si>
  <si>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</si>
  <si>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</si>
  <si>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</si>
  <si>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</si>
  <si>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</si>
  <si>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</si>
  <si>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</si>
  <si>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</si>
  <si>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</si>
  <si>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</si>
  <si>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</si>
  <si>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</si>
  <si>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</si>
  <si>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</si>
  <si>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</si>
  <si>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</si>
  <si>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</si>
  <si>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</si>
  <si>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</si>
  <si>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</si>
  <si>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</si>
  <si>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</si>
  <si>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</si>
  <si>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</si>
  <si>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</si>
  <si>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</si>
  <si>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</si>
  <si>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</si>
  <si>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</si>
  <si>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</si>
  <si>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</si>
  <si>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</si>
  <si>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</si>
  <si>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</si>
  <si>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</si>
  <si>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</si>
  <si>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</si>
  <si>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</si>
  <si>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</si>
  <si>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</si>
  <si>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</si>
  <si>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</si>
  <si>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</si>
  <si>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</si>
  <si>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</si>
  <si>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</si>
  <si>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</si>
  <si>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</si>
  <si>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</si>
  <si>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</si>
  <si>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</si>
  <si>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</si>
  <si>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</si>
  <si>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</si>
  <si>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</si>
  <si>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</si>
  <si>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</si>
  <si>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</si>
  <si>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</si>
  <si>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</si>
  <si>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</si>
  <si>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</si>
  <si>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</si>
  <si>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</si>
  <si>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</si>
  <si>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</si>
  <si>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</si>
  <si>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</si>
  <si>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</si>
  <si>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</si>
  <si>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</si>
  <si>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</si>
  <si>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</si>
  <si>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</si>
  <si>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</si>
  <si>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</si>
  <si>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</si>
  <si>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</si>
  <si>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</si>
  <si>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</si>
  <si>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</si>
  <si>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</si>
  <si>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</si>
  <si>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</si>
  <si>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</si>
  <si>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</si>
  <si>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</si>
  <si>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</si>
  <si>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</si>
  <si>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</si>
  <si>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</si>
  <si>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</si>
  <si>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</si>
  <si>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</si>
  <si>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</si>
  <si>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</si>
  <si>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</si>
  <si>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</si>
  <si>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</si>
  <si>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</si>
  <si>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</si>
  <si>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</si>
  <si>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</si>
  <si>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</si>
  <si>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</si>
  <si>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</si>
  <si>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</si>
  <si>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</si>
  <si>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</si>
  <si>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</si>
  <si>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</si>
  <si>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</si>
  <si>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</si>
  <si>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</si>
  <si>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</si>
  <si>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</si>
  <si>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</si>
  <si>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</si>
  <si>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</si>
  <si>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</si>
  <si>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</si>
  <si>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</si>
  <si>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</si>
  <si>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</si>
  <si>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</si>
  <si>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</si>
  <si>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</si>
  <si>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</si>
  <si>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</si>
  <si>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</si>
  <si>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</si>
  <si>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</si>
  <si>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</si>
  <si>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</si>
  <si>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</si>
  <si>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</si>
  <si>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</si>
  <si>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</si>
  <si>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</si>
  <si>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</si>
  <si>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</si>
  <si>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</si>
  <si>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</si>
  <si>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</si>
  <si>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</si>
  <si>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</si>
  <si>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</si>
  <si>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</si>
  <si>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</si>
  <si>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</si>
  <si>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</si>
  <si>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</si>
  <si>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</si>
  <si>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</si>
  <si>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</si>
  <si>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</si>
  <si>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</si>
  <si>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</si>
  <si>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</si>
  <si>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</si>
  <si>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</si>
  <si>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</si>
  <si>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</si>
  <si>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</si>
  <si>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</si>
  <si>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</si>
  <si>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</si>
  <si>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</si>
  <si>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</si>
  <si>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</si>
  <si>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</si>
  <si>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</si>
  <si>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</si>
  <si>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</si>
  <si>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</si>
  <si>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</si>
  <si>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</si>
  <si>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</si>
  <si>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</si>
  <si>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</si>
  <si>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</si>
  <si>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</si>
  <si>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</si>
  <si>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</si>
  <si>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</si>
  <si>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</si>
  <si>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</si>
  <si>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</si>
  <si>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</si>
  <si>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</si>
  <si>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</si>
  <si>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</si>
  <si>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</si>
  <si>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</si>
  <si>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</si>
  <si>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</si>
  <si>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</si>
  <si>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</si>
  <si>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</si>
  <si>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</si>
  <si>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</si>
  <si>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</si>
  <si>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</si>
  <si>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</si>
  <si>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</si>
  <si>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</si>
  <si>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</si>
  <si>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</si>
  <si>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</si>
  <si>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</si>
  <si>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</si>
  <si>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</si>
  <si>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</si>
  <si>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</si>
  <si>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</si>
  <si>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</si>
  <si>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</si>
  <si>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</si>
  <si>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</si>
  <si>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</si>
  <si>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</si>
  <si>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</si>
  <si>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</si>
  <si>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</si>
  <si>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</si>
  <si>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</si>
  <si>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</si>
  <si>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</si>
  <si>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</si>
  <si>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</si>
  <si>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</si>
  <si>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</si>
  <si>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</si>
  <si>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</si>
  <si>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</si>
  <si>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</si>
  <si>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</si>
  <si>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</si>
  <si>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</si>
  <si>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</si>
  <si>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</si>
  <si>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</si>
  <si>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</si>
  <si>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</si>
  <si>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</si>
  <si>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</si>
  <si>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</si>
  <si>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</si>
  <si>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</si>
  <si>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</si>
  <si>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</si>
  <si>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</si>
  <si>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</si>
  <si>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</si>
  <si>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</si>
  <si>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</si>
  <si>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</si>
  <si>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</si>
  <si>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</si>
  <si>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</si>
  <si>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</si>
  <si>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</si>
  <si>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</si>
  <si>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</si>
  <si>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</si>
  <si>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</si>
  <si>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</si>
  <si>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</si>
  <si>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</si>
  <si>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</si>
  <si>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</si>
  <si>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</si>
  <si>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</si>
  <si>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</si>
  <si>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</si>
  <si>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</si>
  <si>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</si>
  <si>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</si>
  <si>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</si>
  <si>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</si>
  <si>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</si>
  <si>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</si>
  <si>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</si>
  <si>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</si>
  <si>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</si>
  <si>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</si>
  <si>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</si>
  <si>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</si>
  <si>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</si>
  <si>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</si>
  <si>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</si>
  <si>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</si>
  <si>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</si>
  <si>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</si>
  <si>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</si>
  <si>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</si>
  <si>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</si>
  <si>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</si>
  <si>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</si>
  <si>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</si>
  <si>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</si>
  <si>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</si>
  <si>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</si>
  <si>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</si>
  <si>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</si>
  <si>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</si>
  <si>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</si>
  <si>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</si>
  <si>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</si>
  <si>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</si>
  <si>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</si>
  <si>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</si>
  <si>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</si>
  <si>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</si>
  <si>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</si>
  <si>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</si>
  <si>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</si>
  <si>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</si>
  <si>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</si>
  <si>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</si>
  <si>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</si>
  <si>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</si>
  <si>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</si>
  <si>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</si>
  <si>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</si>
  <si>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</si>
  <si>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</si>
  <si>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</si>
  <si>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</si>
  <si>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</si>
  <si>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</si>
  <si>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</si>
  <si>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</si>
  <si>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</si>
  <si>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</si>
  <si>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</si>
  <si>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</si>
  <si>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</si>
  <si>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</si>
  <si>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</si>
  <si>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</si>
  <si>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</si>
  <si>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</si>
  <si>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</si>
  <si>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</si>
  <si>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</si>
  <si>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</si>
  <si>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</si>
  <si>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</si>
  <si>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</si>
  <si>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</si>
  <si>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</si>
  <si>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</si>
  <si>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</si>
  <si>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</si>
  <si>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</si>
  <si>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</si>
  <si>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</si>
  <si>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</si>
  <si>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</si>
  <si>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</si>
  <si>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</si>
  <si>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</si>
  <si>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</si>
  <si>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</si>
  <si>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</si>
  <si>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</si>
  <si>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</si>
  <si>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</si>
  <si>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</si>
  <si>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</si>
  <si>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</si>
  <si>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</si>
  <si>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</si>
  <si>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</si>
  <si>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</si>
  <si>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</si>
  <si>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</si>
  <si>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</si>
  <si>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</si>
  <si>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</si>
  <si>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</si>
  <si>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</si>
  <si>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</si>
  <si>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</si>
  <si>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</si>
  <si>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</si>
  <si>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</si>
  <si>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</si>
  <si>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</si>
  <si>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</si>
  <si>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</si>
  <si>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</si>
  <si>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</si>
  <si>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</si>
  <si>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</si>
  <si>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</si>
  <si>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</si>
  <si>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</si>
  <si>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</si>
  <si>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</si>
  <si>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</si>
  <si>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</si>
  <si>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</si>
  <si>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</si>
  <si>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</si>
  <si>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</si>
  <si>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</si>
  <si>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</si>
  <si>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</si>
  <si>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</si>
  <si>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</si>
  <si>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</si>
  <si>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</si>
  <si>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</si>
  <si>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</si>
  <si>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</si>
  <si>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</si>
  <si>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</si>
  <si>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</si>
  <si>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</si>
  <si>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</si>
  <si>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</si>
  <si>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</si>
  <si>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</si>
  <si>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</si>
  <si>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</si>
  <si>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</si>
  <si>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</si>
  <si>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</si>
  <si>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</si>
  <si>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</si>
  <si>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</si>
  <si>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</si>
  <si>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</si>
  <si>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</si>
  <si>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</si>
  <si>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</si>
  <si>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</si>
  <si>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</si>
  <si>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</si>
  <si>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</si>
  <si>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</si>
  <si>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</si>
  <si>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</si>
  <si>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</si>
  <si>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</si>
  <si>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</si>
  <si>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</si>
  <si>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</si>
  <si>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</si>
  <si>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</si>
  <si>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</si>
  <si>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</si>
  <si>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</si>
  <si>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</si>
  <si>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</si>
  <si>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</si>
  <si>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</si>
  <si>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</si>
  <si>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</si>
  <si>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</si>
  <si>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</si>
  <si>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</si>
  <si>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</si>
  <si>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</si>
  <si>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</si>
  <si>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</si>
  <si>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</si>
  <si>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</si>
  <si>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</si>
  <si>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</si>
  <si>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</si>
  <si>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</si>
  <si>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</si>
  <si>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</si>
  <si>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</si>
  <si>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</si>
  <si>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</si>
  <si>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</si>
  <si>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</si>
  <si>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</si>
  <si>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</si>
  <si>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</si>
  <si>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</si>
  <si>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</si>
  <si>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</si>
  <si>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</si>
  <si>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</si>
  <si>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</si>
  <si>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</si>
  <si>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</si>
  <si>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</si>
  <si>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</si>
  <si>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</si>
  <si>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</si>
  <si>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</si>
  <si>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</si>
  <si>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</si>
  <si>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</si>
  <si>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</si>
  <si>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</si>
  <si>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</si>
  <si>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</si>
  <si>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</si>
  <si>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</si>
  <si>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</si>
  <si>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</si>
  <si>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</si>
  <si>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</si>
  <si>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</si>
  <si>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</si>
  <si>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</si>
  <si>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</si>
  <si>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</si>
  <si>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</si>
  <si>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</si>
  <si>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</si>
  <si>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</si>
  <si>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</si>
  <si>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</si>
  <si>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</si>
  <si>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</si>
  <si>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</si>
  <si>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</si>
  <si>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</si>
  <si>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</si>
  <si>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</si>
  <si>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</si>
  <si>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</si>
  <si>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</si>
  <si>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</si>
  <si>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</si>
  <si>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</si>
  <si>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</si>
  <si>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</si>
  <si>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</si>
  <si>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</si>
  <si>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</si>
  <si>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</si>
  <si>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</si>
  <si>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</si>
  <si>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</si>
  <si>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</si>
  <si>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</si>
  <si>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</si>
  <si>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</si>
  <si>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</si>
  <si>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</si>
  <si>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</si>
  <si>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</si>
  <si>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</si>
  <si>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</si>
  <si>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</si>
  <si>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</si>
  <si>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</si>
  <si>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</si>
  <si>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</si>
  <si>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</si>
  <si>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</si>
  <si>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</si>
  <si>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</si>
  <si>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</si>
  <si>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</si>
  <si>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</si>
  <si>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</si>
  <si>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</si>
  <si>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</si>
  <si>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</si>
  <si>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</si>
  <si>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</si>
  <si>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</si>
  <si>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</si>
  <si>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</si>
  <si>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</si>
  <si>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</si>
  <si>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</si>
  <si>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</si>
  <si>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</si>
  <si>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</si>
  <si>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</si>
  <si>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</si>
  <si>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</si>
  <si>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</si>
  <si>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</si>
  <si>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</si>
  <si>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</si>
  <si>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</si>
  <si>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</si>
  <si>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</si>
  <si>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</si>
  <si>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</si>
  <si>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</si>
  <si>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</si>
  <si>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</si>
  <si>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</si>
  <si>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</si>
  <si>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</si>
  <si>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</si>
  <si>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</si>
  <si>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</si>
  <si>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</si>
  <si>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</si>
  <si>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</si>
  <si>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</si>
  <si>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</si>
  <si>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</si>
  <si>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</si>
  <si>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</si>
  <si>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</si>
  <si>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</si>
  <si>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</si>
  <si>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</si>
  <si>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</si>
  <si>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</si>
  <si>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</si>
  <si>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</si>
  <si>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</si>
  <si>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</si>
  <si>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</si>
  <si>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</si>
  <si>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</si>
  <si>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</si>
  <si>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</si>
  <si>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</si>
  <si>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</si>
  <si>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</si>
  <si>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</si>
  <si>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</si>
  <si>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</si>
  <si>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</si>
  <si>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</si>
  <si>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</si>
  <si>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</si>
  <si>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</si>
  <si>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</si>
  <si>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</si>
  <si>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</si>
  <si>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</si>
  <si>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</si>
  <si>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</si>
  <si>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</si>
  <si>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</si>
  <si>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</si>
  <si>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</si>
  <si>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</si>
  <si>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</si>
  <si>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</si>
  <si>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</si>
  <si>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</si>
  <si>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</si>
  <si>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</si>
  <si>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</si>
  <si>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</si>
  <si>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</si>
  <si>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</si>
  <si>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</si>
  <si>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</si>
  <si>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</si>
  <si>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</si>
  <si>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</si>
  <si>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</si>
  <si>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</si>
  <si>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</si>
  <si>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</si>
  <si>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</si>
  <si>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</si>
  <si>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</si>
  <si>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</si>
  <si>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</si>
  <si>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</si>
  <si>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</si>
  <si>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</si>
  <si>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</si>
  <si>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</si>
  <si>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</si>
  <si>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</si>
  <si>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</si>
  <si>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</si>
  <si>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</si>
  <si>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</si>
  <si>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</si>
  <si>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</si>
  <si>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</si>
  <si>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</si>
  <si>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</si>
  <si>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</si>
  <si>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</si>
  <si>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</si>
  <si>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</si>
  <si>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</si>
  <si>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</si>
  <si>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</si>
  <si>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</si>
  <si>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</si>
  <si>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</si>
  <si>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</si>
  <si>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</si>
  <si>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</si>
  <si>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</si>
  <si>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</si>
  <si>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</si>
  <si>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</si>
  <si>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</si>
  <si>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</si>
  <si>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</si>
  <si>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</si>
  <si>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</si>
  <si>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</si>
  <si>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</si>
  <si>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</si>
  <si>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</si>
  <si>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</si>
  <si>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</si>
  <si>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</si>
  <si>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</si>
  <si>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</si>
  <si>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</si>
  <si>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</si>
  <si>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</si>
  <si>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</si>
  <si>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</si>
  <si>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</si>
  <si>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</si>
  <si>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</si>
  <si>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</si>
  <si>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</si>
  <si>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</si>
  <si>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</si>
  <si>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</si>
  <si>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</si>
  <si>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</si>
  <si>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</si>
  <si>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</si>
  <si>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</si>
  <si>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</si>
  <si>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</si>
  <si>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</si>
  <si>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</si>
  <si>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</si>
  <si>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</si>
  <si>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</si>
  <si>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</si>
  <si>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</si>
  <si>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</si>
  <si>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</si>
  <si>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</si>
  <si>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</si>
  <si>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</si>
  <si>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</si>
  <si>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</si>
  <si>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</si>
  <si>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</si>
  <si>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</si>
  <si>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</si>
  <si>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</si>
  <si>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</si>
  <si>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</si>
  <si>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</si>
  <si>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</si>
  <si>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</si>
  <si>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</si>
  <si>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</si>
  <si>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</si>
  <si>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</si>
  <si>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</si>
  <si>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</si>
  <si>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</si>
  <si>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</si>
  <si>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</si>
  <si>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</si>
  <si>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</si>
  <si>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</si>
  <si>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</si>
  <si>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</si>
  <si>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</si>
  <si>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</si>
  <si>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</si>
  <si>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</si>
  <si>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</si>
  <si>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</si>
  <si>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</si>
  <si>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</si>
  <si>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</si>
  <si>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</si>
  <si>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</si>
  <si>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</si>
  <si>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</si>
  <si>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</si>
  <si>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</si>
  <si>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</si>
  <si>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</si>
  <si>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</si>
  <si>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</si>
  <si>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</si>
  <si>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</si>
  <si>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</si>
  <si>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</si>
  <si>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</si>
  <si>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</si>
  <si>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</si>
  <si>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</si>
  <si>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</si>
  <si>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</si>
  <si>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</si>
  <si>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</si>
  <si>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</si>
  <si>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</si>
  <si>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</si>
  <si>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</si>
  <si>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</si>
  <si>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</si>
  <si>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</si>
  <si>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</si>
  <si>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</si>
  <si>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</si>
  <si>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</si>
  <si>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</si>
  <si>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</si>
  <si>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</si>
  <si>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</si>
  <si>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</si>
  <si>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</si>
  <si>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</si>
  <si>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</si>
  <si>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</si>
  <si>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</si>
  <si>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</si>
  <si>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</si>
  <si>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</si>
  <si>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</si>
  <si>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</si>
  <si>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</si>
  <si>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</si>
  <si>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</si>
  <si>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</si>
  <si>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</si>
  <si>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</si>
  <si>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</si>
  <si>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</si>
  <si>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</si>
  <si>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</si>
  <si>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</si>
  <si>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</si>
  <si>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</si>
  <si>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</si>
  <si>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</si>
  <si>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</si>
  <si>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</si>
  <si>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</si>
  <si>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</si>
  <si>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</si>
  <si>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</si>
  <si>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</si>
  <si>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</si>
  <si>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</si>
  <si>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</si>
  <si>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</si>
  <si>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</si>
  <si>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</si>
  <si>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</si>
  <si>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</si>
  <si>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</si>
  <si>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</si>
  <si>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</si>
  <si>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</si>
  <si>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</si>
  <si>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</si>
  <si>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</si>
  <si>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</si>
  <si>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</si>
  <si>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</si>
  <si>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</si>
  <si>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</si>
  <si>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</si>
  <si>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</si>
  <si>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</si>
  <si>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</si>
  <si>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</si>
  <si>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</si>
  <si>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</si>
  <si>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</si>
  <si>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</si>
  <si>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</si>
  <si>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</si>
  <si>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</si>
  <si>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</si>
  <si>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</si>
  <si>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</si>
  <si>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</si>
  <si>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</si>
  <si>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</si>
  <si>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</si>
  <si>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</si>
  <si>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</si>
  <si>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</si>
  <si>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</si>
  <si>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</si>
  <si>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</si>
  <si>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</si>
  <si>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</si>
  <si>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</si>
  <si>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</si>
  <si>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</si>
  <si>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</si>
  <si>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</si>
  <si>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</si>
  <si>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</si>
  <si>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</si>
  <si>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</si>
  <si>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</si>
  <si>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</si>
  <si>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</si>
  <si>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</si>
  <si>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</si>
  <si>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</si>
  <si>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</si>
  <si>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</si>
  <si>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</si>
  <si>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</si>
  <si>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</si>
  <si>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</si>
  <si>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</si>
  <si>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</si>
  <si>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</si>
  <si>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</si>
  <si>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</si>
  <si>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</si>
  <si>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</si>
  <si>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</si>
  <si>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</si>
  <si>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</si>
  <si>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</si>
  <si>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</si>
  <si>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</si>
  <si>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</si>
  <si>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</si>
  <si>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</si>
  <si>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</si>
  <si>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</si>
  <si>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</si>
  <si>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</si>
  <si>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</si>
  <si>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</si>
  <si>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</si>
  <si>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</si>
  <si>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</si>
  <si>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</si>
  <si>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</si>
  <si>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</si>
  <si>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</si>
  <si>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</si>
  <si>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</si>
  <si>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</si>
  <si>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</si>
  <si>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</si>
  <si>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</si>
  <si>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</si>
  <si>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</si>
  <si>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</si>
  <si>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</si>
  <si>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</si>
  <si>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</si>
  <si>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</si>
  <si>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</si>
  <si>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</si>
  <si>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</si>
  <si>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</si>
  <si>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</si>
  <si>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</si>
  <si>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</si>
  <si>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</si>
  <si>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</si>
  <si>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</si>
  <si>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</si>
  <si>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</si>
  <si>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</si>
  <si>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</si>
  <si>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</si>
  <si>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</si>
  <si>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</si>
  <si>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</si>
  <si>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</si>
  <si>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</si>
  <si>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</si>
  <si>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</si>
  <si>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</si>
  <si>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</si>
  <si>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</si>
  <si>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</si>
  <si>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</si>
  <si>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</si>
  <si>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</si>
  <si>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</si>
  <si>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</si>
  <si>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</si>
  <si>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</si>
  <si>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</si>
  <si>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</si>
  <si>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</si>
  <si>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</si>
  <si>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</si>
  <si>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</si>
  <si>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</si>
  <si>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</si>
  <si>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</si>
  <si>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</si>
  <si>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</si>
  <si>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</si>
  <si>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</si>
  <si>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</si>
  <si>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</si>
  <si>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</si>
  <si>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</si>
  <si>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</si>
  <si>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</si>
  <si>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</si>
  <si>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</si>
  <si>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</si>
  <si>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</si>
  <si>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</si>
  <si>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</si>
  <si>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</si>
  <si>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</si>
  <si>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</si>
  <si>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</si>
  <si>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</si>
  <si>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</si>
  <si>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</si>
  <si>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</si>
  <si>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</si>
  <si>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</si>
  <si>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</si>
  <si>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</si>
  <si>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</si>
  <si>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</si>
  <si>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</si>
  <si>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</si>
  <si>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</si>
  <si>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</si>
  <si>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</si>
  <si>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</si>
  <si>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</si>
  <si>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</si>
  <si>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</si>
  <si>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</si>
  <si>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</si>
  <si>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</si>
  <si>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</si>
  <si>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</si>
  <si>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</si>
  <si>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</si>
  <si>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</si>
  <si>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</si>
  <si>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</si>
  <si>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</si>
  <si>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</si>
  <si>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</si>
  <si>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</si>
  <si>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</si>
  <si>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</si>
  <si>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</si>
  <si>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</si>
  <si>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</si>
  <si>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</si>
  <si>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</si>
  <si>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</si>
  <si>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</si>
  <si>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</si>
  <si>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</si>
  <si>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</si>
  <si>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</si>
  <si>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</si>
  <si>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</si>
  <si>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</si>
  <si>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</si>
  <si>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</si>
  <si>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</si>
  <si>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</si>
  <si>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</si>
  <si>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</si>
  <si>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</si>
  <si>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</si>
  <si>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</si>
  <si>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</si>
  <si>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</si>
  <si>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</si>
  <si>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</si>
  <si>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</si>
  <si>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</si>
  <si>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</si>
  <si>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</si>
  <si>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</si>
  <si>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</si>
  <si>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</si>
  <si>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</si>
  <si>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</si>
  <si>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</si>
  <si>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</si>
  <si>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</si>
  <si>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</si>
  <si>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</si>
  <si>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</si>
  <si>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</si>
  <si>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</si>
  <si>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</si>
  <si>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</si>
  <si>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</si>
  <si>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</si>
  <si>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</si>
  <si>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</si>
  <si>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</si>
  <si>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</si>
  <si>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</si>
  <si>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</si>
  <si>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</si>
  <si>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</si>
  <si>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</si>
  <si>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</si>
  <si>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</si>
  <si>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</si>
  <si>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</si>
  <si>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</si>
  <si>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</si>
  <si>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</si>
  <si>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</si>
  <si>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</si>
  <si>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</si>
  <si>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</si>
  <si>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</si>
  <si>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</si>
  <si>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</si>
  <si>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</si>
  <si>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</si>
  <si>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</si>
  <si>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</si>
  <si>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</si>
  <si>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</si>
  <si>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</si>
  <si>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</si>
  <si>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</si>
  <si>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</si>
  <si>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</si>
  <si>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</si>
  <si>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</si>
  <si>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</si>
  <si>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</si>
  <si>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</si>
  <si>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</si>
  <si>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</si>
  <si>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</si>
  <si>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</si>
  <si>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</si>
  <si>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</si>
  <si>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</si>
  <si>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</si>
  <si>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</si>
  <si>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</si>
  <si>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</si>
  <si>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</si>
  <si>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</si>
  <si>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</si>
  <si>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</si>
  <si>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</si>
  <si>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</si>
  <si>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</si>
  <si>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</si>
  <si>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</si>
  <si>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</si>
  <si>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</si>
  <si>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</si>
  <si>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</si>
  <si>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</si>
  <si>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</si>
  <si>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</si>
  <si>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</si>
  <si>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</si>
  <si>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</si>
  <si>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</si>
  <si>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</si>
  <si>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</si>
  <si>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</si>
  <si>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</si>
  <si>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</si>
  <si>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</si>
  <si>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</si>
  <si>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</si>
  <si>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</si>
  <si>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</si>
  <si>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</si>
  <si>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</si>
  <si>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</si>
  <si>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</si>
  <si>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</si>
  <si>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</si>
  <si>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</si>
  <si>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</si>
  <si>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</si>
  <si>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</si>
  <si>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</si>
  <si>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</si>
  <si>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</si>
  <si>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</si>
  <si>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</si>
  <si>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</si>
  <si>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</si>
  <si>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</si>
  <si>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</si>
  <si>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</si>
  <si>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</si>
  <si>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</si>
  <si>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</si>
  <si>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</si>
  <si>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</si>
  <si>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</si>
  <si>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</si>
  <si>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</si>
  <si>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</si>
  <si>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</si>
  <si>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</si>
  <si>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</si>
  <si>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</si>
  <si>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</si>
  <si>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</si>
  <si>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</si>
  <si>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</si>
  <si>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</si>
  <si>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</si>
  <si>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</si>
  <si>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</si>
  <si>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</si>
  <si>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</si>
  <si>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</si>
  <si>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</si>
  <si>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</si>
  <si>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</si>
  <si>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</si>
  <si>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</si>
  <si>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</si>
  <si>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</si>
  <si>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</si>
  <si>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</si>
  <si>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</si>
  <si>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</si>
  <si>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</si>
  <si>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</si>
  <si>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</si>
  <si>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</si>
  <si>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</si>
  <si>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</si>
  <si>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</si>
  <si>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</si>
  <si>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</si>
  <si>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</si>
  <si>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</si>
  <si>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</si>
  <si>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</si>
  <si>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</si>
  <si>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</si>
  <si>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</si>
  <si>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</si>
  <si>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</si>
  <si>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</si>
  <si>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</si>
  <si>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</si>
  <si>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</si>
  <si>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</si>
  <si>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</si>
  <si>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</si>
  <si>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</si>
  <si>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</si>
  <si>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</si>
  <si>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</si>
  <si>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</si>
  <si>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</si>
  <si>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</si>
  <si>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</si>
  <si>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</si>
  <si>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</si>
  <si>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</si>
  <si>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</si>
  <si>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</si>
  <si>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</si>
  <si>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</si>
  <si>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</si>
  <si>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</si>
  <si>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</si>
  <si>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</si>
  <si>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</si>
  <si>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</si>
  <si>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</si>
  <si>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</si>
  <si>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</si>
  <si>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</si>
  <si>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</si>
  <si>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</si>
  <si>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</si>
  <si>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</si>
  <si>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</si>
  <si>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</si>
  <si>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</si>
  <si>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</si>
  <si>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</si>
  <si>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</si>
  <si>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</si>
  <si>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</si>
  <si>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</si>
  <si>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</si>
  <si>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</si>
  <si>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</si>
  <si>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</si>
  <si>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</si>
  <si>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</si>
  <si>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</si>
  <si>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</si>
  <si>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</si>
  <si>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</si>
  <si>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</si>
  <si>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</si>
  <si>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</si>
  <si>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</si>
  <si>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</si>
  <si>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</si>
  <si>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</si>
  <si>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</si>
  <si>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</si>
  <si>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</si>
  <si>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</si>
  <si>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</si>
  <si>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</si>
  <si>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</si>
  <si>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</si>
  <si>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</si>
  <si>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</si>
  <si>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</si>
  <si>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</si>
  <si>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</si>
  <si>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</si>
  <si>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</si>
  <si>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</si>
  <si>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</si>
  <si>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</si>
  <si>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</si>
  <si>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</si>
  <si>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</si>
  <si>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</si>
  <si>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</si>
  <si>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</si>
  <si>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</si>
  <si>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</si>
  <si>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</si>
  <si>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</si>
  <si>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</si>
  <si>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</si>
  <si>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</si>
  <si>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</si>
  <si>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</si>
  <si>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</si>
  <si>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</si>
  <si>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</si>
  <si>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</si>
  <si>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</si>
  <si>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</si>
  <si>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</si>
  <si>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</si>
  <si>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</si>
  <si>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</si>
  <si>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</si>
  <si>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</si>
  <si>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</si>
  <si>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</si>
  <si>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</si>
  <si>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</si>
  <si>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</si>
  <si>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</si>
  <si>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</si>
  <si>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</si>
  <si>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</si>
  <si>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</si>
  <si>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</si>
  <si>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</si>
  <si>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</si>
  <si>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</si>
  <si>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</si>
  <si>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</si>
  <si>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</si>
  <si>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</si>
  <si>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</si>
  <si>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</si>
  <si>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</si>
  <si>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</si>
  <si>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</si>
  <si>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</si>
  <si>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</si>
  <si>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</si>
  <si>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</si>
  <si>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</si>
  <si>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</si>
  <si>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</si>
  <si>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</si>
  <si>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</si>
  <si>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</si>
  <si>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</si>
  <si>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</si>
  <si>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</si>
  <si>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</si>
  <si>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</si>
  <si>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</si>
  <si>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</si>
  <si>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</si>
  <si>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</si>
  <si>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</si>
  <si>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</si>
  <si>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</si>
  <si>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</si>
  <si>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</si>
  <si>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</si>
  <si>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</si>
  <si>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</si>
  <si>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</si>
  <si>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</si>
  <si>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</si>
  <si>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</si>
  <si>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</si>
  <si>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</si>
  <si>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</si>
  <si>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</si>
  <si>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</si>
  <si>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</si>
  <si>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</si>
  <si>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</si>
  <si>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</si>
  <si>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</si>
  <si>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</si>
  <si>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</si>
  <si>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</si>
  <si>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</si>
  <si>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</si>
  <si>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</si>
  <si>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</si>
  <si>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</si>
  <si>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</si>
  <si>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</si>
  <si>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</si>
  <si>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</si>
  <si>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</si>
  <si>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</si>
  <si>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</si>
  <si>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</si>
  <si>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</si>
  <si>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</si>
  <si>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</si>
  <si>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</si>
  <si>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</si>
  <si>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</si>
  <si>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</si>
  <si>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</si>
  <si>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</si>
  <si>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</si>
  <si>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</si>
  <si>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</si>
  <si>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</si>
  <si>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</si>
  <si>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</si>
  <si>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</si>
  <si>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</si>
  <si>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</si>
  <si>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</si>
  <si>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</si>
  <si>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</si>
  <si>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</si>
  <si>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</si>
  <si>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</si>
  <si>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</si>
  <si>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</si>
  <si>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</si>
  <si>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</si>
  <si>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</si>
  <si>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</si>
  <si>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</si>
  <si>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</si>
  <si>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</si>
  <si>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</si>
  <si>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</si>
  <si>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</si>
  <si>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</si>
  <si>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</si>
  <si>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</si>
  <si>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</si>
  <si>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</si>
  <si>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</si>
  <si>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</si>
  <si>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</si>
  <si>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</si>
  <si>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</si>
  <si>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</si>
  <si>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</si>
  <si>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</si>
  <si>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</si>
  <si>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</si>
  <si>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</si>
  <si>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</si>
  <si>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</si>
  <si>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</si>
  <si>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</si>
  <si>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</si>
  <si>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</si>
  <si>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</si>
  <si>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</si>
  <si>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</si>
  <si>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</si>
  <si>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</si>
  <si>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</si>
  <si>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</si>
  <si>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</si>
  <si>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</si>
  <si>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</si>
  <si>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</si>
  <si>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</si>
  <si>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</si>
  <si>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</si>
  <si>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</si>
  <si>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</si>
  <si>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</si>
  <si>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</si>
  <si>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</si>
  <si>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</si>
  <si>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</si>
  <si>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</si>
  <si>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</si>
  <si>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</si>
  <si>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</si>
  <si>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</si>
  <si>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</si>
  <si>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</si>
  <si>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</si>
  <si>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</si>
  <si>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</si>
  <si>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</si>
  <si>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</si>
  <si>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</si>
  <si>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</si>
  <si>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</si>
  <si>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</si>
  <si>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</si>
  <si>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</si>
  <si>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</si>
  <si>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</si>
  <si>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</si>
  <si>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</si>
  <si>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</si>
  <si>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</si>
  <si>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</si>
  <si>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</si>
  <si>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</si>
  <si>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</si>
  <si>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</si>
  <si>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</si>
  <si>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</si>
  <si>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</si>
  <si>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</si>
  <si>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</si>
  <si>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</si>
  <si>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</si>
  <si>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</si>
  <si>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</si>
  <si>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</si>
  <si>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</si>
  <si>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</si>
  <si>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</si>
  <si>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</si>
  <si>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</si>
  <si>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</si>
  <si>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</si>
  <si>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</si>
  <si>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</si>
  <si>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</si>
  <si>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</si>
  <si>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</si>
  <si>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</si>
  <si>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</si>
  <si>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</si>
  <si>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</si>
  <si>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</si>
  <si>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</si>
  <si>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</si>
  <si>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</si>
  <si>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</si>
  <si>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</si>
  <si>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</si>
  <si>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</si>
  <si>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</si>
  <si>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</si>
  <si>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</si>
  <si>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</si>
  <si>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</si>
  <si>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</si>
  <si>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</si>
  <si>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</si>
  <si>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</si>
  <si>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</si>
  <si>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</si>
  <si>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</si>
  <si>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</si>
  <si>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</si>
  <si>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</si>
  <si>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</si>
  <si>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</si>
  <si>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</si>
  <si>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</si>
  <si>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</si>
  <si>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</si>
  <si>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</si>
  <si>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</si>
  <si>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</si>
  <si>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</si>
  <si>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</si>
  <si>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</si>
  <si>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</si>
  <si>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</si>
  <si>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</si>
  <si>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</si>
  <si>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</si>
  <si>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</si>
  <si>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</si>
  <si>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</si>
  <si>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</si>
  <si>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</si>
  <si>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</si>
  <si>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</si>
  <si>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</si>
  <si>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</si>
  <si>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</si>
  <si>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</si>
  <si>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</si>
  <si>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</si>
  <si>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</si>
  <si>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</si>
  <si>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</si>
  <si>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</si>
  <si>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</si>
  <si>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</si>
  <si>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</si>
  <si>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</si>
  <si>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</si>
  <si>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</si>
  <si>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</si>
  <si>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</si>
  <si>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</si>
  <si>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</si>
  <si>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</si>
  <si>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</si>
  <si>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</si>
  <si>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</si>
  <si>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</si>
  <si>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</si>
  <si>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</si>
  <si>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</si>
  <si>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</si>
  <si>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</si>
  <si>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</si>
  <si>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</si>
  <si>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</si>
  <si>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</si>
  <si>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</si>
  <si>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</si>
  <si>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</si>
  <si>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</si>
  <si>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</si>
  <si>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</si>
  <si>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</si>
  <si>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</si>
  <si>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</si>
  <si>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</si>
  <si>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</si>
  <si>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</si>
  <si>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</si>
  <si>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</si>
  <si>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</si>
  <si>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</si>
  <si>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</si>
  <si>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</si>
  <si>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</si>
  <si>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</si>
  <si>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</si>
  <si>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</si>
  <si>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</si>
  <si>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</si>
  <si>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</si>
  <si>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</si>
  <si>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</si>
  <si>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</si>
  <si>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</si>
  <si>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</si>
  <si>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</si>
  <si>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</si>
  <si>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</si>
  <si>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</si>
  <si>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</si>
  <si>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</si>
  <si>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</si>
  <si>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</si>
  <si>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</si>
  <si>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</si>
  <si>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</si>
  <si>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</si>
  <si>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</si>
  <si>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</si>
  <si>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</si>
  <si>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</si>
  <si>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</si>
  <si>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</si>
  <si>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</si>
  <si>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</si>
  <si>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</si>
  <si>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</si>
  <si>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</si>
  <si>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</si>
  <si>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</si>
  <si>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</si>
  <si>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</si>
  <si>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</si>
  <si>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</si>
  <si>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</si>
  <si>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</si>
  <si>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</si>
  <si>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</si>
  <si>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</si>
  <si>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</si>
  <si>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</si>
  <si>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</si>
  <si>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</si>
  <si>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</si>
  <si>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</si>
  <si>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</si>
  <si>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</si>
  <si>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</si>
  <si>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</si>
  <si>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</si>
  <si>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</si>
  <si>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</si>
  <si>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</si>
  <si>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</si>
  <si>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</si>
  <si>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</si>
  <si>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</si>
  <si>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</si>
  <si>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</si>
  <si>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</si>
  <si>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</si>
  <si>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</si>
  <si>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</si>
  <si>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</si>
  <si>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</si>
  <si>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</si>
  <si>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</si>
  <si>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</si>
  <si>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</si>
  <si>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</si>
  <si>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</si>
  <si>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</si>
  <si>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</si>
  <si>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</si>
  <si>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</si>
  <si>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</si>
  <si>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</si>
  <si>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</si>
  <si>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</si>
  <si>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</si>
  <si>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</si>
  <si>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</si>
  <si>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</si>
  <si>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</si>
  <si>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</si>
  <si>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</si>
  <si>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</si>
  <si>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</si>
  <si>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</si>
  <si>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</si>
  <si>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</si>
  <si>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</si>
  <si>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</si>
  <si>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</si>
  <si>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</si>
  <si>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</si>
  <si>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</si>
  <si>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</si>
  <si>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</si>
  <si>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</si>
  <si>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</si>
  <si>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</si>
  <si>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</si>
  <si>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</si>
  <si>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</si>
  <si>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</si>
  <si>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</si>
  <si>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</si>
  <si>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</si>
  <si>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</si>
  <si>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</si>
  <si>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</si>
  <si>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</si>
  <si>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</si>
  <si>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</si>
  <si>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</si>
  <si>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</si>
  <si>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</si>
  <si>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</si>
  <si>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</si>
  <si>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</si>
  <si>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</si>
  <si>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</si>
  <si>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</si>
  <si>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</si>
  <si>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</si>
  <si>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</si>
  <si>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</si>
  <si>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</si>
  <si>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</si>
  <si>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</si>
  <si>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</si>
  <si>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</si>
  <si>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</si>
  <si>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</si>
  <si>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</si>
  <si>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</si>
  <si>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</si>
  <si>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</si>
  <si>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</si>
  <si>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</si>
  <si>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</si>
  <si>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</si>
  <si>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</si>
  <si>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</si>
  <si>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</si>
  <si>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</si>
  <si>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</si>
  <si>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</si>
  <si>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</si>
  <si>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</si>
  <si>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</si>
  <si>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</si>
  <si>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</si>
  <si>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</si>
  <si>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</si>
  <si>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</si>
  <si>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</si>
  <si>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</si>
  <si>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</si>
  <si>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</si>
  <si>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</si>
  <si>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</si>
  <si>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</si>
  <si>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</si>
  <si>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</si>
  <si>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</si>
  <si>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</si>
  <si>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</si>
  <si>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</si>
  <si>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</si>
  <si>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</si>
  <si>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</si>
  <si>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</si>
  <si>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</si>
  <si>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</si>
  <si>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</si>
  <si>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</si>
  <si>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</si>
  <si>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</si>
  <si>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</si>
  <si>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</si>
  <si>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</si>
  <si>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</si>
  <si>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</si>
  <si>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</si>
  <si>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</si>
  <si>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</si>
  <si>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</si>
  <si>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</si>
  <si>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</si>
  <si>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</si>
  <si>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</si>
  <si>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</si>
  <si>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</si>
  <si>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</si>
  <si>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</si>
  <si>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</si>
  <si>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</si>
  <si>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</si>
  <si>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</si>
  <si>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</si>
  <si>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</si>
  <si>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</si>
  <si>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</si>
  <si>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</si>
  <si>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</si>
  <si>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</si>
  <si>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</si>
  <si>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</si>
  <si>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</si>
  <si>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</si>
  <si>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</si>
  <si>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</si>
  <si>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</si>
  <si>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</si>
  <si>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</si>
  <si>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</si>
  <si>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</si>
  <si>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</si>
  <si>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</si>
  <si>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</si>
  <si>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</si>
  <si>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</si>
  <si>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</si>
  <si>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</si>
  <si>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</si>
  <si>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</si>
  <si>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</si>
  <si>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</si>
  <si>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</si>
  <si>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</si>
  <si>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</si>
  <si>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</si>
  <si>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</si>
  <si>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</si>
  <si>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</si>
  <si>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</si>
  <si>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</si>
  <si>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</si>
  <si>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</si>
  <si>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</si>
  <si>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</si>
  <si>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</si>
  <si>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</si>
  <si>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</si>
  <si>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</si>
  <si>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</si>
  <si>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</si>
  <si>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</si>
  <si>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</si>
  <si>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</si>
  <si>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</si>
  <si>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</si>
  <si>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</si>
  <si>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</si>
  <si>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</si>
  <si>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</si>
  <si>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</si>
  <si>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</si>
  <si>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</si>
  <si>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</si>
  <si>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</si>
  <si>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</si>
  <si>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</si>
  <si>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</si>
  <si>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</si>
  <si>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</si>
  <si>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</si>
  <si>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</si>
  <si>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</si>
  <si>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</si>
  <si>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</si>
  <si>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</si>
  <si>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</si>
  <si>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</si>
  <si>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</si>
  <si>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</si>
  <si>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</si>
  <si>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</si>
  <si>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</si>
  <si>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</si>
  <si>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</si>
  <si>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</si>
  <si>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</si>
  <si>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</si>
  <si>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</si>
  <si>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</si>
  <si>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</si>
  <si>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</si>
  <si>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</si>
  <si>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</si>
  <si>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</si>
  <si>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</si>
  <si>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</si>
  <si>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</si>
  <si>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</si>
  <si>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</si>
  <si>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</si>
  <si>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</si>
  <si>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</si>
  <si>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</si>
  <si>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</si>
  <si>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</si>
  <si>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</si>
  <si>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</si>
  <si>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</si>
  <si>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</si>
  <si>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</si>
  <si>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</si>
  <si>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</si>
  <si>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</si>
  <si>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</si>
  <si>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</si>
  <si>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</si>
  <si>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</si>
  <si>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</si>
  <si>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</si>
  <si>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</si>
  <si>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</si>
  <si>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</si>
  <si>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</si>
  <si>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</si>
  <si>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</si>
  <si>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</si>
  <si>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</si>
  <si>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</si>
  <si>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</si>
  <si>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</si>
  <si>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</si>
  <si>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</si>
  <si>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</si>
  <si>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</si>
  <si>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</si>
  <si>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</si>
  <si>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</si>
  <si>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</si>
  <si>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</si>
  <si>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</si>
  <si>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</si>
  <si>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</si>
  <si>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</si>
  <si>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</si>
  <si>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</si>
  <si>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</si>
  <si>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</si>
  <si>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</si>
  <si>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</si>
  <si>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</si>
  <si>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</si>
  <si>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</si>
  <si>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</si>
  <si>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</si>
  <si>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</si>
  <si>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</si>
  <si>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</si>
  <si>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</si>
  <si>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</si>
  <si>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</si>
  <si>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</si>
  <si>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</si>
  <si>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</si>
  <si>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</si>
  <si>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</si>
  <si>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</si>
  <si>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</si>
  <si>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</si>
  <si>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</si>
  <si>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</si>
  <si>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</si>
  <si>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</si>
  <si>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</si>
  <si>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</si>
  <si>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</si>
  <si>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</si>
  <si>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</si>
  <si>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</si>
  <si>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</si>
  <si>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</si>
  <si>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</si>
  <si>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</si>
  <si>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</si>
  <si>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</si>
  <si>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</si>
  <si>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</si>
  <si>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</si>
  <si>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</si>
  <si>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</si>
  <si>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</si>
  <si>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</si>
  <si>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</si>
  <si>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</si>
  <si>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</si>
  <si>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</si>
  <si>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</si>
  <si>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</si>
  <si>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</si>
  <si>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</si>
  <si>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</si>
  <si>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</si>
  <si>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</si>
  <si>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</si>
  <si>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</si>
  <si>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</si>
  <si>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</si>
  <si>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</si>
  <si>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</si>
  <si>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</si>
  <si>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</si>
  <si>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</si>
  <si>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</si>
  <si>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</si>
  <si>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</si>
  <si>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</si>
  <si>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</si>
  <si>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</si>
  <si>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</si>
  <si>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</si>
  <si>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</si>
  <si>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</si>
  <si>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</si>
  <si>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</si>
  <si>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</si>
  <si>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</si>
  <si>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</si>
  <si>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</si>
  <si>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</si>
  <si>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</si>
  <si>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</si>
  <si>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</si>
  <si>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</si>
  <si>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</si>
  <si>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</si>
  <si>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</si>
  <si>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</si>
  <si>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</si>
  <si>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</si>
  <si>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</si>
  <si>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</si>
  <si>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</si>
  <si>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</si>
  <si>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</si>
  <si>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</si>
  <si>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</si>
  <si>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</si>
  <si>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</si>
  <si>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</si>
  <si>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</si>
  <si>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</si>
  <si>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</si>
  <si>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</si>
  <si>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</si>
  <si>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</si>
  <si>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</si>
  <si>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</si>
  <si>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</si>
  <si>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</si>
  <si>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</si>
  <si>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</si>
  <si>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</si>
  <si>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</si>
  <si>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</si>
  <si>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</si>
  <si>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</si>
  <si>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</si>
  <si>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</si>
  <si>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</si>
  <si>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</si>
  <si>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</si>
  <si>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</si>
  <si>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</si>
  <si>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</si>
  <si>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</si>
  <si>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</si>
  <si>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</si>
  <si>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</si>
  <si>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</si>
  <si>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</si>
  <si>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</si>
  <si>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</si>
  <si>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</si>
  <si>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</si>
  <si>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</si>
  <si>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</si>
  <si>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</si>
  <si>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</si>
  <si>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</si>
  <si>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</si>
  <si>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</si>
  <si>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</si>
  <si>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</si>
  <si>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</si>
  <si>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</si>
  <si>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</si>
  <si>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</si>
  <si>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</si>
  <si>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</si>
  <si>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</si>
  <si>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</si>
  <si>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</si>
  <si>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</si>
  <si>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</si>
  <si>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</si>
  <si>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</si>
  <si>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</si>
  <si>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</si>
  <si>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</si>
  <si>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</si>
  <si>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</si>
  <si>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</si>
  <si>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</si>
  <si>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</si>
  <si>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</si>
  <si>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</si>
  <si>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</si>
  <si>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</si>
  <si>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</si>
  <si>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</si>
  <si>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</si>
  <si>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</si>
  <si>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</si>
  <si>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</si>
  <si>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</si>
  <si>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</si>
  <si>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</si>
  <si>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</si>
  <si>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</si>
  <si>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</si>
  <si>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</si>
  <si>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</si>
  <si>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</si>
  <si>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</si>
  <si>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</si>
  <si>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</si>
  <si>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</si>
  <si>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</si>
  <si>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</si>
  <si>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</si>
  <si>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</si>
  <si>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</si>
  <si>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</si>
  <si>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</si>
  <si>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</si>
  <si>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</si>
  <si>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</si>
  <si>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</si>
  <si>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</si>
  <si>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</si>
  <si>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</si>
  <si>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</si>
  <si>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</si>
  <si>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</si>
  <si>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</si>
  <si>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</si>
  <si>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</si>
  <si>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</si>
  <si>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</si>
  <si>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</si>
  <si>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</si>
  <si>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</si>
  <si>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</si>
  <si>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</si>
  <si>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</si>
  <si>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</si>
  <si>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</si>
  <si>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</si>
  <si>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</si>
  <si>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</si>
  <si>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</si>
  <si>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</si>
  <si>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</si>
  <si>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</si>
  <si>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</si>
  <si>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</si>
  <si>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</si>
  <si>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</si>
  <si>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</si>
  <si>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</si>
  <si>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</si>
  <si>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</si>
  <si>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</si>
  <si>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</si>
  <si>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</si>
  <si>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</si>
  <si>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</si>
  <si>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</si>
  <si>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</si>
  <si>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</si>
  <si>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</si>
  <si>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</si>
  <si>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</si>
  <si>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</si>
  <si>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</si>
  <si>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</si>
  <si>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</si>
  <si>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</si>
  <si>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</si>
  <si>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</si>
  <si>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</si>
  <si>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</si>
  <si>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</si>
  <si>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</si>
  <si>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</si>
  <si>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</si>
  <si>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</si>
  <si>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</si>
  <si>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</si>
  <si>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</si>
  <si>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</si>
  <si>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</si>
  <si>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</si>
  <si>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</si>
  <si>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</si>
  <si>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</si>
  <si>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</si>
  <si>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</si>
  <si>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</si>
  <si>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</si>
  <si>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</si>
  <si>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</si>
  <si>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</si>
  <si>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</si>
  <si>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</si>
  <si>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</si>
  <si>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</si>
  <si>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</si>
  <si>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</si>
  <si>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</si>
  <si>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</si>
  <si>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</si>
  <si>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</si>
  <si>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</si>
  <si>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</si>
  <si>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</si>
  <si>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</si>
  <si>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</si>
  <si>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</si>
  <si>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</si>
  <si>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</si>
  <si>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</si>
  <si>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</si>
  <si>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</si>
  <si>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</si>
  <si>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</si>
  <si>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</si>
  <si>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</si>
  <si>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</si>
  <si>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</si>
  <si>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</si>
  <si>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</si>
  <si>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</si>
  <si>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</si>
  <si>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</si>
  <si>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</si>
  <si>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</si>
  <si>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</si>
  <si>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</si>
  <si>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</si>
  <si>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</si>
  <si>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</si>
  <si>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</si>
  <si>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</si>
  <si>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</si>
  <si>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</si>
  <si>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</si>
  <si>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</si>
  <si>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</si>
  <si>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</si>
  <si>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</si>
  <si>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</si>
  <si>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</si>
  <si>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</si>
  <si>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</si>
  <si>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</si>
  <si>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</si>
  <si>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</si>
  <si>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</si>
  <si>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</si>
  <si>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</si>
  <si>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</si>
  <si>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</si>
  <si>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</si>
  <si>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</si>
  <si>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</si>
  <si>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</si>
  <si>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</si>
  <si>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</si>
  <si>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</si>
  <si>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</si>
  <si>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</si>
  <si>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</si>
  <si>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</si>
  <si>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</si>
  <si>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</si>
  <si>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</si>
  <si>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</si>
  <si>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</si>
  <si>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</si>
  <si>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</si>
  <si>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</si>
  <si>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</si>
  <si>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</si>
  <si>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</si>
  <si>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</si>
  <si>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</si>
  <si>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</si>
  <si>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</si>
  <si>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</si>
  <si>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</si>
  <si>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</si>
  <si>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</si>
  <si>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</si>
  <si>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</si>
  <si>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</si>
  <si>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</si>
  <si>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</si>
  <si>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</si>
  <si>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</si>
  <si>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</si>
  <si>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</si>
  <si>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</si>
  <si>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</si>
  <si>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</si>
  <si>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</si>
  <si>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</si>
  <si>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</si>
  <si>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</si>
  <si>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</si>
  <si>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</si>
  <si>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</si>
  <si>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</si>
  <si>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</si>
  <si>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</si>
  <si>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</si>
  <si>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</si>
  <si>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</si>
  <si>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</si>
  <si>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</si>
  <si>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</si>
  <si>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</si>
  <si>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</si>
  <si>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</si>
  <si>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</si>
  <si>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</si>
  <si>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</si>
  <si>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</si>
  <si>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</si>
  <si>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</si>
  <si>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</si>
  <si>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</si>
  <si>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</si>
  <si>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</si>
  <si>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</si>
  <si>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</si>
  <si>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</si>
  <si>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</si>
  <si>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</si>
  <si>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</si>
  <si>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</si>
  <si>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</si>
  <si>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</si>
  <si>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</si>
  <si>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</si>
  <si>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</si>
  <si>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</si>
  <si>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</si>
  <si>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</si>
  <si>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</si>
  <si>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</si>
  <si>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</si>
  <si>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</si>
  <si>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</si>
  <si>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</si>
  <si>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</si>
  <si>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</si>
  <si>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</si>
  <si>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</si>
  <si>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</si>
  <si>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</si>
  <si>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</si>
  <si>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</si>
  <si>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</si>
  <si>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</si>
  <si>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</si>
  <si>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</si>
  <si>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</si>
  <si>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</si>
  <si>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</si>
  <si>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</si>
  <si>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</si>
  <si>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</si>
  <si>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</si>
  <si>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</si>
  <si>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</si>
  <si>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</si>
  <si>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</si>
  <si>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</si>
  <si>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</si>
  <si>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</si>
  <si>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</si>
  <si>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</si>
  <si>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</si>
  <si>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</si>
  <si>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</si>
  <si>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</si>
  <si>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</si>
  <si>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</si>
  <si>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</si>
  <si>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</si>
  <si>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</si>
  <si>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</si>
  <si>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</si>
  <si>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</si>
  <si>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</si>
  <si>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</si>
  <si>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</si>
  <si>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</si>
  <si>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</si>
  <si>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</si>
  <si>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</si>
  <si>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</si>
  <si>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</si>
  <si>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</si>
  <si>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</si>
  <si>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</si>
  <si>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</si>
  <si>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</si>
  <si>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</si>
  <si>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</si>
  <si>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</si>
  <si>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</si>
  <si>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</si>
  <si>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</si>
  <si>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</si>
  <si>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</si>
  <si>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</si>
  <si>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</si>
  <si>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</si>
  <si>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</si>
  <si>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</si>
  <si>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</si>
  <si>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</si>
  <si>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</si>
  <si>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</si>
  <si>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</si>
  <si>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</si>
  <si>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</si>
  <si>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</si>
  <si>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</si>
  <si>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</si>
  <si>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</si>
  <si>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</si>
  <si>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</si>
  <si>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</si>
  <si>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</si>
  <si>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</si>
  <si>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</si>
  <si>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</si>
  <si>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</si>
  <si>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</si>
  <si>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</si>
  <si>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</si>
  <si>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</si>
  <si>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</si>
  <si>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</si>
  <si>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</si>
  <si>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</si>
  <si>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</si>
  <si>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</si>
  <si>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</si>
  <si>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</si>
  <si>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</si>
  <si>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</si>
  <si>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</si>
  <si>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</si>
  <si>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</si>
  <si>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</si>
  <si>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</si>
  <si>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</si>
  <si>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</si>
  <si>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</si>
  <si>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</si>
  <si>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</si>
  <si>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</si>
  <si>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</si>
  <si>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</si>
  <si>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</si>
  <si>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</si>
  <si>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</si>
  <si>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</si>
  <si>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</si>
  <si>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</si>
  <si>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</si>
  <si>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</si>
  <si>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</si>
  <si>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</si>
  <si>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</si>
  <si>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</si>
  <si>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</si>
  <si>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</si>
  <si>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</si>
  <si>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</si>
  <si>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</si>
  <si>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</si>
  <si>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</si>
  <si>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</si>
  <si>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</si>
  <si>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</si>
  <si>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</si>
  <si>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</si>
  <si>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</si>
  <si>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</si>
  <si>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</si>
  <si>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</si>
  <si>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</si>
  <si>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</si>
  <si>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</si>
  <si>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</si>
  <si>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</si>
  <si>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</si>
  <si>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</si>
  <si>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</si>
  <si>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</si>
  <si>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</si>
  <si>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</si>
  <si>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</si>
  <si>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</si>
  <si>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</si>
  <si>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</si>
  <si>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</si>
  <si>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</si>
  <si>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</si>
  <si>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</si>
  <si>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</si>
  <si>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</si>
  <si>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</si>
  <si>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</si>
  <si>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</si>
  <si>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</si>
  <si>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</si>
  <si>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</si>
  <si>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</si>
  <si>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</si>
  <si>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</si>
  <si>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</si>
  <si>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</si>
  <si>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</si>
  <si>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</si>
  <si>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</si>
  <si>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</si>
  <si>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</si>
  <si>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</si>
  <si>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</si>
  <si>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</si>
  <si>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</si>
  <si>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</si>
  <si>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</si>
  <si>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</si>
  <si>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</si>
  <si>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</si>
  <si>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</si>
  <si>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</si>
  <si>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</si>
  <si>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</si>
  <si>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</si>
  <si>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</si>
  <si>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</si>
  <si>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</si>
  <si>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</si>
  <si>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</si>
  <si>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</si>
  <si>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</si>
  <si>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</si>
  <si>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</si>
  <si>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</si>
  <si>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</si>
  <si>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</si>
  <si>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</si>
  <si>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</si>
  <si>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</si>
  <si>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</si>
  <si>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</si>
  <si>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</si>
  <si>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</si>
  <si>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</si>
  <si>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</si>
  <si>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</si>
  <si>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</si>
  <si>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</si>
  <si>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</si>
  <si>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</si>
  <si>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</si>
  <si>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</si>
  <si>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</si>
  <si>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</si>
  <si>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</si>
  <si>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</si>
  <si>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</si>
  <si>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</si>
  <si>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</si>
  <si>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</si>
  <si>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</si>
  <si>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</si>
  <si>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</si>
  <si>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</si>
  <si>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</si>
  <si>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</si>
  <si>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</si>
  <si>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</si>
  <si>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</si>
  <si>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</si>
  <si>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</si>
  <si>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</si>
  <si>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</si>
  <si>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</si>
  <si>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</si>
  <si>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</si>
  <si>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</si>
  <si>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</si>
  <si>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</si>
  <si>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</si>
  <si>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</si>
  <si>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</si>
  <si>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</si>
  <si>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</si>
  <si>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</si>
  <si>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</si>
  <si>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</si>
  <si>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</si>
  <si>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</si>
  <si>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</si>
  <si>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</si>
  <si>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</si>
  <si>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</si>
  <si>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</si>
  <si>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</si>
  <si>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</si>
  <si>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</si>
  <si>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</si>
  <si>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</si>
  <si>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</si>
  <si>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</si>
  <si>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</si>
  <si>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</si>
  <si>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</si>
  <si>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</si>
  <si>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</si>
  <si>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</si>
  <si>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</si>
  <si>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</si>
  <si>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</si>
  <si>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</si>
  <si>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</si>
  <si>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</si>
  <si>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</si>
  <si>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</si>
  <si>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</si>
  <si>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</si>
  <si>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</si>
  <si>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</si>
  <si>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</si>
  <si>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</si>
  <si>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</si>
  <si>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</si>
  <si>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</si>
  <si>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</si>
  <si>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</si>
  <si>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</si>
  <si>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</si>
  <si>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</si>
  <si>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</si>
  <si>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</si>
  <si>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</si>
  <si>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</si>
  <si>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</si>
  <si>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</si>
  <si>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</si>
  <si>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</si>
  <si>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</si>
  <si>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</si>
  <si>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</si>
  <si>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</si>
  <si>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</si>
  <si>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</si>
  <si>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</si>
  <si>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</si>
  <si>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</si>
  <si>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</si>
  <si>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</si>
  <si>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</si>
  <si>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</si>
  <si>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</si>
  <si>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</si>
  <si>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</si>
  <si>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</si>
  <si>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</si>
  <si>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</si>
  <si>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</si>
  <si>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</si>
  <si>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</si>
  <si>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</si>
  <si>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</si>
  <si>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</si>
  <si>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</si>
  <si>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</si>
  <si>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</si>
  <si>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</si>
  <si>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</si>
  <si>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</si>
  <si>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</si>
  <si>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</si>
  <si>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</si>
  <si>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</si>
  <si>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</si>
  <si>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</si>
  <si>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</si>
  <si>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</si>
  <si>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</si>
  <si>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</si>
  <si>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</si>
  <si>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</si>
  <si>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</si>
  <si>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</si>
  <si>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</si>
  <si>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</si>
  <si>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</si>
  <si>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</si>
  <si>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</si>
  <si>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</si>
  <si>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</si>
  <si>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</si>
  <si>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</si>
  <si>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</si>
  <si>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</si>
  <si>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</si>
  <si>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</si>
  <si>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</si>
  <si>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</si>
  <si>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</si>
  <si>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</si>
  <si>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</si>
  <si>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</si>
  <si>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</si>
  <si>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</si>
  <si>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</si>
  <si>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</si>
  <si>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</si>
  <si>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</si>
  <si>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</si>
  <si>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</si>
  <si>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</si>
  <si>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</si>
  <si>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</si>
  <si>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</si>
  <si>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</si>
  <si>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</si>
  <si>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</si>
  <si>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</si>
  <si>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</si>
  <si>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</si>
  <si>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</si>
  <si>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</si>
  <si>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</si>
  <si>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</si>
  <si>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</si>
  <si>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</si>
  <si>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</si>
  <si>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</si>
  <si>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</si>
  <si>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</si>
  <si>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</si>
  <si>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</si>
  <si>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</si>
  <si>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</si>
  <si>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</si>
  <si>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</si>
  <si>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</si>
  <si>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</si>
  <si>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</si>
  <si>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</si>
  <si>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</si>
  <si>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</si>
  <si>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</si>
  <si>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</si>
  <si>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</si>
  <si>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</si>
  <si>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</si>
  <si>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</si>
  <si>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</si>
  <si>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</si>
  <si>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</si>
  <si>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</si>
  <si>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</si>
  <si>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</si>
  <si>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</si>
  <si>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</si>
  <si>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</si>
  <si>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</si>
  <si>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</si>
  <si>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</si>
  <si>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</si>
  <si>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</si>
  <si>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</si>
  <si>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</si>
  <si>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</si>
  <si>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</si>
  <si>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</si>
  <si>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</si>
  <si>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</si>
  <si>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</si>
  <si>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</si>
  <si>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</si>
  <si>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</si>
  <si>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</si>
  <si>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</si>
  <si>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</si>
  <si>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</si>
  <si>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</si>
  <si>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</si>
  <si>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</si>
  <si>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</si>
  <si>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</si>
  <si>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</si>
  <si>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</si>
  <si>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</si>
  <si>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</si>
  <si>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</si>
  <si>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</si>
  <si>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</si>
  <si>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</si>
  <si>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</si>
  <si>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</si>
  <si>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</si>
  <si>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</si>
  <si>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</si>
  <si>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</si>
  <si>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</si>
  <si>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</si>
  <si>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</si>
  <si>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</si>
  <si>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</si>
  <si>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</si>
  <si>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</si>
  <si>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</si>
  <si>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</si>
  <si>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</si>
  <si>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</si>
  <si>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</si>
  <si>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</si>
  <si>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</si>
  <si>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</si>
  <si>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</si>
  <si>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</si>
  <si>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</si>
  <si>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</si>
  <si>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</si>
  <si>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</si>
  <si>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</si>
  <si>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</si>
  <si>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</si>
  <si>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</si>
  <si>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</si>
  <si>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</si>
  <si>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</si>
  <si>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</si>
  <si>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</si>
  <si>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</si>
  <si>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</si>
  <si>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</si>
  <si>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</si>
  <si>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</si>
  <si>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</si>
  <si>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</si>
  <si>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</si>
  <si>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</si>
  <si>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</si>
  <si>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</si>
  <si>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</si>
  <si>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</si>
  <si>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</si>
  <si>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</si>
  <si>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</si>
  <si>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</si>
  <si>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</si>
  <si>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</si>
  <si>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</si>
  <si>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</si>
  <si>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</si>
  <si>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</si>
  <si>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</si>
  <si>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</si>
  <si>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</si>
  <si>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</si>
  <si>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</si>
  <si>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</si>
  <si>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</si>
  <si>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</si>
  <si>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</si>
  <si>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</si>
  <si>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</si>
  <si>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</si>
  <si>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</si>
  <si>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</si>
  <si>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</si>
  <si>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</si>
  <si>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</si>
  <si>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</si>
  <si>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</si>
  <si>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</si>
  <si>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</si>
  <si>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</si>
  <si>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</si>
  <si>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</si>
  <si>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</si>
  <si>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</si>
  <si>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</si>
  <si>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</si>
  <si>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</si>
  <si>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</si>
  <si>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</si>
  <si>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</si>
  <si>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</si>
  <si>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</si>
  <si>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</si>
  <si>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</si>
  <si>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</si>
  <si>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</si>
  <si>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</si>
  <si>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</si>
  <si>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</si>
  <si>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</si>
  <si>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</si>
  <si>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</si>
  <si>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</si>
  <si>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</si>
  <si>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</si>
  <si>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</si>
  <si>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</si>
  <si>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</si>
  <si>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</si>
  <si>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</si>
  <si>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</si>
  <si>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</si>
  <si>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</si>
  <si>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</si>
  <si>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</si>
  <si>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</si>
  <si>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</si>
  <si>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</si>
  <si>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</si>
  <si>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</si>
  <si>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</si>
  <si>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</si>
  <si>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</si>
  <si>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</si>
  <si>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</si>
  <si>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</si>
  <si>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</si>
  <si>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</si>
  <si>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</si>
  <si>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</si>
  <si>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</si>
  <si>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</si>
  <si>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</si>
  <si>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</si>
  <si>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</si>
  <si>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</si>
  <si>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</si>
  <si>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</si>
  <si>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</si>
  <si>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</si>
  <si>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</si>
  <si>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</si>
  <si>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</si>
  <si>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</si>
  <si>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</si>
  <si>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</si>
  <si>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</si>
  <si>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</si>
  <si>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</si>
  <si>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</si>
  <si>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</si>
  <si>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</si>
  <si>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</si>
  <si>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</si>
  <si>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</si>
  <si>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</si>
  <si>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</si>
  <si>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</si>
  <si>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</si>
  <si>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</si>
  <si>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</si>
  <si>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</si>
  <si>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</si>
  <si>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</si>
  <si>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</si>
  <si>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</si>
  <si>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</si>
  <si>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</si>
  <si>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</si>
  <si>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</si>
  <si>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</si>
  <si>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</si>
  <si>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</si>
  <si>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</si>
  <si>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</si>
  <si>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</si>
  <si>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</si>
  <si>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</si>
  <si>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</si>
  <si>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</si>
  <si>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</si>
  <si>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</si>
  <si>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</si>
  <si>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</si>
  <si>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</si>
  <si>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</si>
  <si>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</si>
  <si>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</si>
  <si>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</si>
  <si>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</si>
  <si>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</si>
  <si>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</si>
  <si>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</si>
  <si>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</si>
  <si>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</si>
  <si>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</si>
  <si>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</si>
  <si>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</si>
  <si>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</si>
  <si>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</si>
  <si>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</si>
  <si>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</si>
  <si>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</si>
  <si>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</si>
  <si>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</si>
  <si>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</si>
  <si>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</si>
  <si>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</si>
  <si>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</si>
  <si>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</si>
  <si>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</si>
  <si>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</si>
  <si>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</si>
  <si>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</si>
  <si>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</si>
  <si>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</si>
  <si>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</si>
  <si>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</si>
  <si>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</si>
  <si>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</si>
  <si>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</si>
  <si>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</si>
  <si>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</si>
  <si>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</si>
  <si>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</si>
  <si>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</si>
  <si>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</si>
  <si>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</si>
  <si>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</si>
  <si>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</si>
  <si>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</si>
  <si>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</si>
  <si>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</si>
  <si>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</si>
  <si>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</si>
  <si>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</si>
  <si>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</si>
  <si>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</si>
  <si>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</si>
  <si>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</si>
  <si>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</si>
  <si>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</si>
  <si>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</si>
  <si>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</si>
  <si>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</si>
  <si>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</si>
  <si>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</si>
  <si>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</si>
  <si>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</si>
  <si>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</si>
  <si>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</si>
  <si>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</si>
  <si>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</si>
  <si>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</si>
  <si>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</si>
  <si>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</si>
  <si>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</si>
  <si>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</si>
  <si>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</si>
  <si>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</si>
  <si>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</si>
  <si>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</si>
  <si>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</si>
  <si>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</si>
  <si>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</si>
  <si>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</si>
  <si>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</si>
  <si>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</si>
  <si>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</si>
  <si>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</si>
  <si>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</si>
  <si>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</si>
  <si>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</si>
  <si>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</si>
  <si>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</si>
  <si>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</si>
  <si>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</si>
  <si>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</si>
  <si>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</si>
  <si>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</si>
  <si>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</si>
  <si>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</si>
  <si>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</si>
  <si>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</si>
  <si>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</si>
  <si>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</si>
  <si>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</si>
  <si>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</si>
  <si>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</si>
  <si>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</si>
  <si>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</si>
  <si>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</si>
  <si>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</si>
  <si>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</si>
  <si>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</si>
  <si>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</si>
  <si>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</si>
  <si>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</si>
  <si>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</si>
  <si>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</si>
  <si>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</si>
  <si>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</si>
  <si>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</si>
  <si>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</si>
  <si>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</si>
  <si>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</si>
  <si>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</si>
  <si>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</si>
  <si>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</si>
  <si>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</si>
  <si>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</si>
  <si>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</si>
  <si>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</si>
  <si>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</si>
  <si>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</si>
  <si>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</si>
  <si>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</si>
  <si>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</si>
  <si>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</si>
  <si>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</si>
  <si>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</si>
  <si>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</si>
  <si>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</si>
  <si>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</si>
  <si>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</si>
  <si>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</si>
  <si>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</si>
  <si>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</si>
  <si>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</si>
  <si>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</si>
  <si>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</si>
  <si>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</si>
  <si>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</si>
  <si>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</si>
  <si>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</si>
  <si>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</si>
  <si>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</si>
  <si>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</si>
  <si>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</si>
  <si>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</si>
  <si>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</si>
  <si>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</si>
  <si>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</si>
  <si>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</si>
  <si>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</si>
  <si>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</si>
  <si>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</si>
  <si>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</si>
  <si>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</si>
  <si>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</si>
  <si>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</si>
  <si>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</si>
  <si>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</si>
  <si>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</si>
  <si>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</si>
  <si>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</si>
  <si>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</si>
  <si>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</si>
  <si>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</si>
  <si>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</si>
  <si>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</si>
  <si>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</si>
  <si>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</si>
  <si>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</si>
  <si>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</si>
  <si>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</si>
  <si>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</si>
  <si>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</si>
  <si>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</si>
  <si>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</si>
  <si>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</si>
  <si>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</si>
  <si>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</si>
  <si>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</si>
  <si>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</si>
  <si>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</si>
  <si>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</si>
  <si>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</si>
  <si>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</si>
  <si>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</si>
  <si>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</si>
  <si>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</si>
  <si>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</si>
  <si>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</si>
  <si>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</si>
  <si>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</si>
  <si>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</si>
  <si>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</si>
  <si>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</si>
  <si>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</si>
  <si>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</si>
  <si>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</si>
  <si>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</si>
  <si>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</si>
  <si>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</si>
  <si>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</si>
  <si>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</si>
  <si>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</si>
  <si>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</si>
  <si>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</si>
  <si>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</si>
  <si>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</si>
  <si>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</si>
  <si>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</si>
  <si>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</si>
  <si>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</si>
  <si>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</si>
  <si>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</si>
  <si>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</si>
  <si>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</si>
  <si>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</si>
  <si>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</si>
  <si>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</si>
  <si>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</si>
  <si>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</si>
  <si>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</si>
  <si>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</si>
  <si>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</si>
  <si>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</si>
  <si>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</si>
  <si>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</si>
  <si>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</si>
  <si>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</si>
  <si>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</si>
  <si>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</si>
  <si>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</si>
  <si>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</si>
  <si>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</si>
  <si>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</si>
  <si>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</si>
  <si>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</si>
  <si>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</si>
  <si>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</si>
  <si>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</si>
  <si>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</si>
  <si>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</si>
  <si>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</si>
  <si>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</si>
  <si>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</si>
  <si>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</si>
  <si>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</si>
  <si>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</si>
  <si>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</si>
  <si>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</si>
  <si>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</si>
  <si>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</si>
  <si>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</si>
  <si>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</si>
  <si>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</si>
  <si>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</si>
  <si>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</si>
  <si>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</si>
  <si>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</si>
  <si>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</si>
  <si>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</si>
  <si>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</si>
  <si>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</si>
  <si>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</si>
  <si>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</si>
  <si>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</si>
  <si>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</si>
  <si>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</si>
  <si>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</si>
  <si>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</si>
  <si>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</si>
  <si>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</si>
  <si>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</si>
  <si>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</si>
  <si>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</si>
  <si>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</si>
  <si>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</si>
  <si>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</si>
  <si>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</si>
  <si>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</si>
  <si>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</si>
  <si>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</si>
  <si>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</si>
  <si>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</si>
  <si>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</si>
  <si>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</si>
  <si>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</si>
  <si>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</si>
  <si>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</si>
  <si>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</si>
  <si>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</si>
  <si>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</si>
  <si>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</si>
  <si>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</si>
  <si>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</si>
  <si>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</si>
  <si>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</si>
  <si>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</si>
  <si>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</si>
  <si>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</si>
  <si>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</si>
  <si>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</si>
  <si>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</si>
  <si>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</si>
  <si>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</si>
  <si>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</si>
  <si>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</si>
  <si>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</si>
  <si>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</si>
  <si>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</si>
  <si>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</si>
  <si>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</si>
  <si>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</si>
  <si>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</si>
  <si>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</si>
  <si>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</si>
  <si>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</si>
  <si>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</si>
  <si>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</si>
  <si>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</si>
  <si>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</si>
  <si>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</si>
  <si>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</si>
  <si>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</si>
  <si>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</si>
  <si>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</si>
  <si>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</si>
  <si>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</si>
  <si>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</si>
  <si>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</si>
  <si>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</si>
  <si>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</si>
  <si>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</si>
  <si>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</si>
  <si>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</si>
  <si>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</si>
  <si>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</si>
  <si>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</si>
  <si>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</si>
  <si>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</si>
  <si>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</si>
  <si>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</si>
  <si>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</si>
  <si>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</si>
  <si>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</si>
  <si>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</si>
  <si>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</si>
  <si>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</si>
  <si>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</si>
  <si>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</si>
  <si>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</si>
  <si>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</si>
  <si>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</si>
  <si>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</si>
  <si>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</si>
  <si>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</si>
  <si>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</si>
  <si>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</si>
  <si>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</si>
  <si>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</si>
  <si>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</si>
  <si>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</si>
  <si>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</si>
  <si>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</si>
  <si>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</si>
  <si>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</si>
  <si>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</si>
  <si>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</si>
  <si>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</si>
  <si>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</si>
  <si>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</si>
  <si>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</si>
  <si>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</si>
  <si>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</si>
  <si>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</si>
  <si>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</si>
  <si>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</si>
  <si>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</si>
  <si>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</si>
  <si>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</si>
  <si>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</si>
  <si>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</si>
  <si>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</si>
  <si>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</si>
  <si>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</si>
  <si>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</si>
  <si>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</si>
  <si>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</si>
  <si>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</si>
  <si>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</si>
  <si>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</si>
  <si>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</si>
  <si>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</si>
  <si>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</si>
  <si>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</si>
  <si>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</si>
  <si>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</si>
  <si>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</si>
  <si>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</si>
  <si>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</si>
  <si>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</si>
  <si>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</si>
  <si>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</si>
  <si>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</si>
  <si>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</si>
  <si>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</si>
  <si>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</si>
  <si>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</si>
  <si>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</si>
  <si>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</si>
  <si>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</si>
  <si>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</si>
  <si>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</si>
  <si>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</si>
  <si>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</si>
  <si>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</si>
  <si>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</si>
  <si>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</si>
  <si>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</si>
  <si>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</si>
  <si>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</si>
  <si>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</si>
  <si>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</si>
  <si>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</si>
  <si>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</si>
  <si>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</si>
  <si>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</si>
  <si>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</si>
  <si>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</si>
  <si>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</si>
  <si>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</si>
  <si>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</si>
  <si>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</si>
  <si>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</si>
  <si>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</si>
  <si>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</si>
  <si>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</si>
  <si>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</si>
  <si>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</si>
  <si>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</si>
  <si>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</si>
  <si>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</si>
  <si>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</si>
  <si>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</si>
  <si>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</si>
  <si>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</si>
  <si>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</si>
  <si>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</si>
  <si>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</si>
  <si>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</si>
  <si>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</si>
  <si>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</si>
  <si>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</si>
  <si>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</si>
  <si>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</si>
  <si>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</si>
  <si>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</si>
  <si>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</si>
  <si>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</si>
  <si>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</si>
  <si>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</si>
  <si>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</si>
  <si>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</si>
  <si>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</si>
  <si>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</si>
  <si>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</si>
  <si>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</si>
  <si>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</si>
  <si>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</si>
  <si>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</si>
  <si>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</si>
  <si>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</si>
  <si>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</si>
  <si>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</si>
  <si>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</si>
  <si>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</si>
  <si>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</si>
  <si>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</si>
  <si>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</si>
  <si>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</si>
  <si>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</si>
  <si>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</si>
  <si>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</si>
  <si>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</si>
  <si>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</si>
  <si>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</si>
  <si>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</si>
  <si>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</si>
  <si>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</si>
  <si>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</si>
  <si>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</si>
  <si>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</si>
  <si>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</si>
  <si>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</si>
  <si>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</si>
  <si>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</si>
  <si>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</si>
  <si>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</si>
  <si>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</si>
  <si>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</si>
  <si>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</si>
  <si>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</si>
  <si>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</si>
  <si>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</si>
  <si>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</si>
  <si>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</si>
  <si>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</si>
  <si>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</si>
  <si>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</si>
  <si>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</si>
  <si>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</si>
  <si>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</si>
  <si>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</si>
  <si>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</si>
  <si>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</si>
  <si>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</si>
  <si>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</si>
  <si>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</si>
  <si>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</si>
  <si>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</si>
  <si>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</si>
  <si>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</si>
  <si>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</si>
  <si>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</si>
  <si>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</si>
  <si>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</si>
  <si>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</si>
  <si>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</si>
  <si>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</si>
  <si>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</si>
  <si>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</si>
  <si>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</si>
  <si>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</si>
  <si>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</si>
  <si>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</si>
  <si>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</si>
  <si>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</si>
  <si>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</si>
  <si>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</si>
  <si>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</si>
  <si>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</si>
  <si>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</si>
  <si>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</si>
  <si>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</si>
  <si>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</si>
  <si>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</si>
  <si>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</si>
  <si>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</si>
  <si>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</si>
  <si>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</si>
  <si>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</si>
  <si>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</si>
  <si>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</si>
  <si>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</si>
  <si>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</si>
  <si>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</si>
  <si>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</si>
  <si>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</si>
  <si>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</si>
  <si>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</si>
  <si>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</si>
  <si>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</si>
  <si>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</si>
  <si>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</si>
  <si>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</si>
  <si>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</si>
  <si>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</si>
  <si>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</si>
  <si>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</si>
  <si>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</si>
  <si>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</si>
  <si>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</si>
  <si>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</si>
  <si>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</si>
  <si>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</si>
  <si>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</si>
  <si>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</si>
  <si>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</si>
  <si>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</si>
  <si>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</si>
  <si>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</si>
  <si>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</si>
  <si>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</si>
  <si>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</si>
  <si>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</si>
  <si>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</si>
  <si>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</si>
  <si>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</si>
  <si>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</si>
  <si>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</si>
  <si>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</si>
  <si>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</si>
  <si>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</si>
  <si>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</si>
  <si>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</si>
  <si>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</si>
  <si>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</si>
  <si>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</si>
  <si>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</si>
  <si>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</si>
  <si>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</si>
  <si>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</si>
  <si>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</si>
  <si>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</si>
  <si>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</si>
  <si>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</si>
  <si>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</si>
  <si>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</si>
  <si>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</si>
  <si>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</si>
  <si>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</si>
  <si>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</si>
  <si>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</si>
  <si>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</si>
  <si>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</si>
  <si>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</si>
  <si>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</si>
  <si>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</si>
  <si>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</si>
  <si>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</si>
  <si>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</si>
  <si>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</si>
  <si>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</si>
  <si>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</si>
  <si>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</si>
  <si>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</si>
  <si>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</si>
  <si>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</si>
  <si>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</si>
  <si>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</si>
  <si>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</si>
  <si>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</si>
  <si>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</si>
  <si>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</si>
  <si>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</si>
  <si>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</si>
  <si>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</si>
  <si>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</si>
  <si>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</si>
  <si>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</si>
  <si>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</si>
  <si>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</si>
  <si>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</si>
  <si>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</si>
  <si>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</si>
  <si>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</si>
  <si>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</si>
  <si>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</si>
  <si>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</si>
  <si>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</si>
  <si>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</si>
  <si>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</si>
  <si>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</si>
  <si>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</si>
  <si>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</si>
  <si>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</si>
  <si>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</si>
  <si>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</si>
  <si>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</si>
  <si>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</si>
  <si>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</si>
  <si>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</si>
  <si>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</si>
  <si>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</si>
  <si>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</si>
  <si>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</si>
  <si>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</si>
  <si>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</si>
  <si>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</si>
  <si>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</si>
  <si>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</si>
  <si>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</si>
  <si>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</si>
  <si>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</si>
  <si>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</si>
  <si>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</si>
  <si>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</si>
  <si>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</si>
  <si>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</si>
  <si>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</si>
  <si>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</si>
  <si>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</si>
  <si>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</si>
  <si>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</si>
  <si>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</si>
  <si>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</si>
  <si>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</si>
  <si>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</si>
  <si>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</si>
  <si>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</si>
  <si>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</si>
  <si>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</si>
  <si>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</si>
  <si>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</si>
  <si>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</si>
  <si>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</si>
  <si>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</si>
  <si>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</si>
  <si>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</si>
  <si>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</si>
  <si>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</si>
  <si>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</si>
  <si>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</si>
  <si>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</si>
  <si>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</si>
  <si>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</si>
  <si>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</si>
  <si>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</si>
  <si>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</si>
  <si>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</si>
  <si>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</si>
  <si>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</si>
  <si>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</si>
  <si>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</si>
  <si>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</si>
  <si>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</si>
  <si>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</si>
  <si>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</si>
  <si>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</si>
  <si>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</si>
  <si>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</si>
  <si>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</si>
  <si>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</si>
  <si>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</si>
  <si>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</si>
  <si>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</si>
  <si>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</si>
  <si>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</si>
  <si>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</si>
  <si>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</si>
  <si>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</si>
  <si>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</si>
  <si>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</si>
  <si>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</si>
  <si>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</si>
  <si>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</si>
  <si>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</si>
  <si>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</si>
  <si>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</si>
  <si>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</si>
  <si>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</si>
  <si>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</si>
  <si>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</si>
  <si>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</si>
  <si>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</si>
  <si>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</si>
  <si>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</si>
  <si>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</si>
  <si>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</si>
  <si>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</si>
  <si>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</si>
  <si>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</si>
  <si>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</si>
  <si>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</si>
  <si>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</si>
  <si>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</si>
  <si>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</si>
  <si>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</si>
  <si>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</si>
  <si>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</si>
  <si>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</si>
  <si>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</si>
  <si>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</si>
  <si>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</si>
  <si>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</si>
  <si>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</si>
  <si>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</si>
  <si>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</si>
  <si>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</si>
  <si>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</si>
  <si>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</si>
  <si>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</si>
  <si>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</si>
  <si>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</si>
  <si>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</si>
  <si>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</si>
  <si>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</si>
  <si>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</si>
  <si>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</si>
  <si>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</si>
  <si>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</si>
  <si>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</si>
  <si>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</si>
  <si>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</si>
  <si>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</si>
  <si>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</si>
  <si>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</si>
  <si>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</si>
  <si>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</si>
  <si>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</si>
  <si>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</si>
  <si>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</si>
  <si>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</si>
  <si>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</si>
  <si>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</si>
  <si>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</si>
  <si>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</si>
  <si>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</si>
  <si>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</si>
  <si>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</si>
  <si>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</si>
  <si>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</si>
  <si>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</si>
  <si>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</si>
  <si>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</si>
  <si>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</si>
  <si>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</si>
  <si>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</si>
  <si>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</si>
  <si>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</si>
  <si>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</si>
  <si>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</si>
  <si>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</si>
  <si>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</si>
  <si>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</si>
  <si>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</si>
  <si>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</si>
  <si>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</si>
  <si>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</si>
  <si>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</si>
  <si>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</si>
  <si>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</si>
  <si>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</si>
  <si>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</si>
  <si>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</si>
  <si>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</si>
  <si>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</si>
  <si>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</si>
  <si>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</si>
  <si>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</si>
  <si>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</si>
  <si>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</si>
  <si>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</si>
  <si>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</si>
  <si>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</si>
  <si>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</si>
  <si>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</si>
  <si>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</si>
  <si>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</si>
  <si>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</si>
  <si>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</si>
  <si>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</si>
  <si>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</si>
  <si>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</si>
  <si>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</si>
  <si>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</si>
  <si>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</si>
  <si>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</si>
  <si>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</si>
  <si>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</si>
  <si>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</si>
  <si>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</si>
  <si>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</si>
  <si>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</si>
  <si>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</si>
  <si>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</si>
  <si>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</si>
  <si>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</si>
  <si>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</si>
  <si>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</si>
  <si>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</si>
  <si>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</si>
  <si>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</si>
  <si>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</si>
  <si>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</si>
  <si>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</si>
  <si>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</si>
  <si>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</si>
  <si>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</si>
  <si>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</si>
  <si>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</si>
  <si>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</si>
  <si>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</si>
  <si>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</si>
  <si>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</si>
  <si>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</si>
  <si>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</si>
  <si>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</si>
  <si>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</si>
  <si>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</si>
  <si>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</si>
  <si>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</si>
  <si>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</si>
  <si>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</si>
  <si>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</si>
  <si>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</si>
  <si>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</si>
  <si>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</si>
  <si>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</si>
  <si>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</si>
  <si>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</si>
  <si>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</si>
  <si>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</si>
  <si>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</si>
  <si>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</si>
  <si>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</si>
  <si>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</si>
  <si>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</si>
  <si>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</si>
  <si>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</si>
  <si>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</si>
  <si>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</si>
  <si>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</si>
  <si>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</si>
  <si>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</si>
  <si>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</si>
  <si>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</si>
  <si>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</si>
  <si>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</si>
  <si>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</si>
  <si>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</si>
  <si>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</si>
  <si>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</si>
  <si>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</si>
  <si>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</si>
  <si>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</si>
  <si>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</si>
  <si>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</si>
  <si>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</si>
  <si>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</si>
  <si>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</si>
  <si>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</si>
  <si>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</si>
  <si>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</si>
  <si>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</si>
  <si>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</si>
  <si>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</si>
  <si>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</si>
  <si>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</si>
  <si>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</si>
  <si>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</si>
  <si>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</si>
  <si>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</si>
  <si>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</si>
  <si>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</si>
  <si>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</si>
  <si>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</si>
  <si>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</si>
  <si>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</si>
  <si>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</si>
  <si>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</si>
  <si>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</si>
  <si>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</si>
  <si>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</si>
  <si>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</si>
  <si>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</si>
  <si>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</si>
  <si>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</si>
  <si>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</si>
  <si>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</si>
  <si>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</si>
  <si>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</si>
  <si>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</si>
  <si>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</si>
  <si>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</si>
  <si>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</si>
  <si>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</si>
  <si>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</si>
  <si>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</si>
  <si>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</si>
  <si>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</si>
  <si>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</si>
  <si>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</si>
  <si>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</si>
  <si>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</si>
  <si>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</si>
  <si>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</si>
  <si>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</si>
  <si>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</si>
  <si>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</si>
  <si>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</si>
  <si>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</si>
  <si>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</si>
  <si>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</si>
  <si>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</si>
  <si>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</si>
  <si>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</si>
  <si>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</si>
  <si>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</si>
  <si>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</si>
  <si>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</si>
  <si>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</si>
  <si>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</si>
  <si>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</si>
  <si>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</si>
  <si>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</si>
  <si>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</si>
  <si>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</si>
  <si>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</si>
  <si>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</si>
  <si>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</si>
  <si>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</si>
  <si>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</si>
  <si>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</si>
  <si>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</si>
  <si>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</si>
  <si>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</si>
  <si>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</si>
  <si>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</si>
  <si>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</si>
  <si>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</si>
  <si>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</si>
  <si>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</si>
  <si>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</si>
  <si>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</si>
  <si>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</si>
  <si>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</si>
  <si>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</si>
  <si>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</si>
  <si>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</si>
  <si>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</si>
  <si>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</si>
  <si>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</si>
  <si>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</si>
  <si>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</si>
  <si>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</si>
  <si>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</si>
  <si>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</si>
  <si>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</si>
  <si>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</si>
  <si>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</si>
  <si>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</si>
  <si>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</si>
  <si>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</si>
  <si>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</si>
  <si>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</si>
  <si>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</si>
  <si>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</si>
  <si>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</si>
  <si>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</si>
  <si>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</si>
  <si>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</si>
  <si>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</si>
  <si>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</si>
  <si>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</si>
  <si>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</si>
  <si>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</si>
  <si>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</si>
  <si>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</si>
  <si>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</si>
  <si>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</si>
  <si>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</si>
  <si>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</si>
  <si>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</si>
  <si>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</si>
  <si>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</si>
  <si>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</si>
  <si>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</si>
  <si>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</si>
  <si>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</si>
  <si>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</si>
  <si>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</si>
  <si>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</si>
  <si>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</si>
  <si>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</si>
  <si>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</si>
  <si>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</si>
  <si>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</si>
  <si>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</si>
  <si>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</si>
  <si>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</si>
  <si>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</si>
  <si>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</si>
  <si>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</si>
  <si>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</si>
  <si>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</si>
  <si>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</si>
  <si>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</si>
  <si>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</si>
  <si>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</si>
  <si>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</si>
  <si>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</si>
  <si>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</si>
  <si>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</si>
  <si>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</si>
  <si>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</si>
  <si>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</si>
  <si>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</si>
  <si>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</si>
  <si>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</si>
  <si>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</si>
  <si>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</si>
  <si>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</si>
  <si>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</si>
  <si>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</si>
  <si>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</si>
  <si>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</si>
  <si>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</si>
  <si>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</si>
  <si>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</si>
  <si>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</si>
  <si>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</si>
  <si>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</si>
  <si>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</si>
  <si>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</si>
  <si>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</si>
  <si>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</si>
  <si>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</si>
  <si>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</si>
  <si>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</si>
  <si>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</si>
  <si>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</si>
  <si>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</si>
  <si>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</si>
  <si>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</si>
  <si>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</si>
  <si>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</si>
  <si>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</si>
  <si>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</si>
  <si>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</si>
  <si>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</si>
  <si>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</si>
  <si>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</si>
  <si>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</si>
  <si>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</si>
  <si>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</si>
  <si>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</si>
  <si>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</si>
  <si>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</si>
  <si>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</si>
  <si>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</si>
  <si>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</si>
  <si>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</si>
  <si>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</si>
  <si>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</si>
  <si>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</si>
  <si>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</si>
  <si>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</si>
  <si>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</si>
  <si>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</si>
  <si>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</si>
  <si>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</si>
  <si>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</si>
  <si>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</si>
  <si>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</si>
  <si>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</si>
  <si>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</si>
  <si>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</si>
  <si>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</si>
  <si>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</si>
  <si>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</si>
  <si>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</si>
  <si>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</si>
  <si>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</si>
  <si>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</si>
  <si>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</si>
  <si>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</si>
  <si>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</si>
  <si>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</si>
  <si>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</si>
  <si>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</si>
  <si>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</si>
  <si>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</si>
  <si>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</si>
  <si>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</si>
  <si>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</si>
  <si>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</si>
  <si>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</si>
  <si>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</si>
  <si>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</si>
  <si>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</si>
  <si>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</si>
  <si>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</si>
  <si>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</si>
  <si>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</si>
  <si>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</si>
  <si>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</si>
  <si>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</si>
  <si>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</si>
  <si>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</si>
  <si>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</si>
  <si>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</si>
  <si>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</si>
  <si>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</si>
  <si>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</si>
  <si>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</si>
  <si>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</si>
  <si>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</si>
  <si>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</si>
  <si>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</si>
  <si>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</si>
  <si>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</si>
  <si>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</si>
  <si>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</si>
  <si>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</si>
  <si>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</si>
  <si>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</si>
  <si>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</si>
  <si>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</si>
  <si>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</si>
  <si>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</si>
  <si>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</si>
  <si>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</si>
  <si>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</si>
  <si>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</si>
  <si>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</si>
  <si>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</si>
  <si>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</si>
  <si>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</si>
  <si>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</si>
  <si>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</si>
  <si>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</si>
  <si>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</si>
  <si>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</si>
  <si>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</si>
  <si>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</si>
  <si>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</si>
  <si>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</si>
  <si>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</si>
  <si>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</si>
  <si>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</si>
  <si>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</si>
  <si>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</si>
  <si>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</si>
  <si>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</si>
  <si>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</si>
  <si>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</si>
  <si>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</si>
  <si>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</si>
  <si>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</si>
  <si>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</si>
  <si>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</si>
  <si>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</si>
  <si>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</si>
  <si>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</si>
  <si>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</si>
  <si>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</si>
  <si>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</si>
  <si>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</si>
  <si>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</si>
  <si>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</si>
  <si>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</si>
  <si>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</si>
  <si>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</si>
  <si>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</si>
  <si>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</si>
  <si>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</si>
  <si>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</si>
  <si>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</si>
  <si>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</si>
  <si>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</si>
  <si>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</si>
  <si>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</si>
  <si>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</si>
  <si>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</si>
  <si>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</si>
  <si>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</si>
  <si>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</si>
  <si>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</si>
  <si>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</si>
  <si>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</si>
  <si>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</si>
  <si>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</si>
  <si>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</si>
  <si>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</si>
  <si>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</si>
  <si>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</si>
  <si>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</si>
  <si>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</si>
  <si>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</si>
  <si>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</si>
  <si>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</si>
  <si>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</si>
  <si>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</si>
  <si>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</si>
  <si>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</si>
  <si>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</si>
  <si>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</si>
  <si>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</si>
  <si>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</si>
  <si>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</si>
  <si>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</si>
  <si>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</si>
  <si>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</si>
  <si>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</si>
  <si>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</si>
  <si>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</si>
  <si>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</si>
  <si>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</si>
  <si>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</si>
  <si>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</si>
  <si>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</si>
  <si>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</si>
  <si>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</si>
  <si>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</si>
  <si>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</si>
  <si>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</si>
  <si>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</si>
  <si>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</si>
  <si>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</si>
  <si>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</si>
  <si>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</si>
  <si>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</si>
  <si>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</si>
  <si>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</si>
  <si>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</si>
  <si>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</si>
  <si>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</si>
  <si>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</si>
  <si>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</si>
  <si>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</si>
  <si>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</si>
  <si>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</si>
  <si>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</si>
  <si>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</si>
  <si>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</si>
  <si>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</si>
  <si>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</si>
  <si>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</si>
  <si>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</si>
  <si>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</si>
  <si>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</si>
  <si>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</si>
  <si>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</si>
  <si>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</si>
  <si>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</si>
  <si>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</si>
  <si>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</si>
  <si>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</si>
  <si>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</si>
  <si>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</si>
  <si>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</si>
  <si>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</si>
  <si>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</si>
  <si>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</si>
  <si>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</si>
  <si>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</si>
  <si>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</si>
  <si>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</si>
  <si>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</si>
  <si>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</si>
  <si>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</si>
  <si>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</si>
  <si>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</si>
  <si>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</si>
  <si>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</si>
  <si>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</si>
  <si>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</si>
  <si>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</si>
  <si>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</si>
  <si>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</si>
  <si>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</si>
  <si>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</si>
  <si>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</si>
  <si>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</si>
  <si>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</si>
  <si>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</si>
  <si>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</si>
  <si>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</si>
  <si>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</si>
  <si>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</si>
  <si>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</si>
  <si>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</si>
  <si>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</si>
  <si>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</si>
  <si>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</si>
  <si>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</si>
  <si>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</si>
  <si>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</si>
  <si>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</si>
  <si>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</si>
  <si>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</si>
  <si>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</si>
  <si>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</si>
  <si>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</si>
  <si>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</si>
  <si>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</si>
  <si>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</si>
  <si>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</si>
  <si>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</si>
  <si>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</si>
  <si>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</si>
  <si>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</si>
  <si>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</si>
  <si>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</si>
  <si>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</si>
  <si>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</si>
  <si>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</si>
  <si>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</si>
  <si>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</si>
  <si>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</si>
  <si>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</si>
  <si>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</si>
  <si>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</si>
  <si>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</si>
  <si>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</si>
  <si>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</si>
  <si>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</si>
  <si>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</si>
  <si>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</si>
  <si>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</si>
  <si>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</si>
  <si>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</si>
  <si>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</si>
  <si>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</si>
  <si>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</si>
  <si>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</si>
  <si>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</si>
  <si>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</si>
  <si>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</si>
  <si>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</si>
  <si>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</si>
  <si>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</si>
  <si>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</si>
  <si>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</si>
  <si>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</si>
  <si>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</si>
  <si>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</si>
  <si>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</si>
  <si>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</si>
  <si>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</si>
  <si>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</si>
  <si>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</si>
  <si>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</si>
  <si>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</si>
  <si>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</si>
  <si>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</si>
  <si>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</si>
  <si>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</si>
  <si>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</si>
  <si>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</si>
  <si>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</si>
  <si>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</si>
  <si>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</si>
  <si>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</si>
  <si>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</si>
  <si>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</si>
  <si>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</si>
  <si>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</si>
  <si>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</si>
  <si>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</si>
  <si>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</si>
  <si>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</si>
  <si>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</si>
  <si>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</si>
  <si>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</si>
  <si>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</si>
  <si>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</si>
  <si>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</si>
  <si>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</si>
  <si>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</si>
  <si>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</si>
  <si>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</si>
  <si>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</si>
  <si>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</si>
  <si>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</si>
  <si>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</si>
  <si>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</si>
  <si>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</si>
  <si>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</si>
  <si>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</si>
  <si>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</si>
  <si>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</si>
  <si>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</si>
  <si>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</si>
  <si>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</si>
  <si>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</si>
  <si>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</si>
  <si>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</si>
  <si>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</si>
  <si>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</si>
  <si>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</si>
  <si>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</si>
  <si>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</si>
  <si>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</si>
  <si>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</si>
  <si>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</si>
  <si>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</si>
  <si>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</si>
  <si>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</si>
  <si>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</si>
  <si>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</si>
  <si>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</si>
  <si>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</si>
  <si>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</si>
  <si>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</si>
  <si>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</si>
  <si>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</si>
  <si>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</si>
  <si>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</si>
  <si>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</si>
  <si>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</si>
  <si>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</si>
  <si>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</si>
  <si>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</si>
  <si>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</si>
  <si>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</si>
  <si>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</si>
  <si>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</si>
  <si>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</si>
  <si>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</si>
  <si>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</si>
  <si>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</si>
  <si>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</si>
  <si>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</si>
  <si>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</si>
  <si>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</si>
  <si>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</si>
  <si>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</si>
  <si>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</si>
  <si>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</si>
  <si>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</si>
  <si>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</si>
  <si>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</si>
  <si>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</si>
  <si>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</si>
  <si>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</si>
  <si>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</si>
  <si>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</si>
  <si>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</si>
  <si>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</si>
  <si>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</si>
  <si>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</si>
  <si>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</si>
  <si>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</si>
  <si>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</si>
  <si>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</si>
  <si>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</si>
  <si>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</si>
  <si>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</si>
  <si>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</si>
  <si>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</si>
  <si>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</si>
  <si>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</si>
  <si>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</si>
  <si>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</si>
  <si>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</si>
  <si>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</si>
  <si>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</si>
  <si>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</si>
  <si>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</si>
  <si>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</si>
  <si>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</si>
  <si>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</si>
  <si>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</si>
  <si>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</si>
  <si>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</si>
  <si>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</si>
  <si>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</si>
  <si>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</si>
  <si>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</si>
  <si>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</si>
  <si>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</si>
  <si>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</si>
  <si>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</si>
  <si>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</si>
  <si>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</si>
  <si>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</si>
  <si>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</si>
  <si>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</si>
  <si>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</si>
  <si>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</si>
  <si>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</si>
  <si>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</si>
  <si>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</si>
  <si>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</si>
  <si>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</si>
  <si>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</si>
  <si>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</si>
  <si>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</si>
  <si>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</si>
  <si>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</si>
  <si>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</si>
  <si>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</si>
  <si>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</si>
  <si>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</si>
  <si>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</si>
  <si>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</si>
  <si>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</si>
  <si>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</si>
  <si>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</si>
  <si>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</si>
  <si>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</si>
  <si>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</si>
  <si>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</si>
  <si>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</si>
  <si>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</si>
  <si>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</si>
  <si>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</si>
  <si>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</si>
  <si>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</si>
  <si>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</si>
  <si>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</si>
  <si>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</si>
  <si>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</si>
  <si>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</si>
  <si>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</si>
  <si>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</si>
  <si>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</si>
  <si>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</si>
  <si>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</si>
  <si>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</si>
  <si>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</si>
  <si>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</si>
  <si>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</si>
  <si>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</si>
  <si>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</si>
  <si>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</si>
  <si>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</si>
  <si>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</si>
  <si>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</si>
  <si>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</si>
  <si>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</si>
  <si>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</si>
  <si>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</si>
  <si>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</si>
  <si>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</si>
  <si>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</si>
  <si>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</si>
  <si>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</si>
  <si>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</si>
  <si>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</si>
  <si>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</si>
  <si>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</si>
  <si>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</si>
  <si>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</si>
  <si>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</si>
  <si>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</si>
  <si>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</si>
  <si>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</si>
  <si>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</si>
  <si>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</si>
  <si>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</si>
  <si>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</si>
  <si>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</si>
  <si>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</si>
  <si>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</si>
  <si>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</si>
  <si>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</si>
  <si>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</si>
  <si>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</si>
  <si>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</si>
  <si>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</si>
  <si>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</si>
  <si>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</si>
  <si>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</si>
  <si>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</si>
  <si>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</si>
  <si>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</si>
  <si>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</si>
  <si>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</si>
  <si>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</si>
  <si>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</si>
  <si>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</si>
  <si>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</si>
  <si>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</si>
  <si>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</si>
  <si>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</si>
  <si>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</si>
  <si>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</si>
  <si>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</si>
  <si>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</si>
  <si>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</si>
  <si>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</si>
  <si>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</si>
  <si>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</si>
  <si>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</si>
  <si>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</si>
  <si>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</si>
  <si>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</si>
  <si>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</si>
  <si>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</si>
  <si>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</si>
  <si>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</si>
  <si>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</si>
  <si>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</si>
  <si>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</si>
  <si>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</si>
  <si>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</si>
  <si>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</si>
  <si>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</si>
  <si>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</si>
  <si>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</si>
  <si>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</si>
  <si>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</si>
  <si>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</si>
  <si>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</si>
  <si>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</si>
  <si>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</si>
  <si>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</si>
  <si>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</si>
  <si>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</si>
  <si>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</si>
  <si>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</si>
  <si>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</si>
  <si>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</si>
  <si>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</si>
  <si>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</si>
  <si>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</si>
  <si>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</si>
  <si>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</si>
  <si>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</si>
  <si>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</si>
  <si>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</si>
  <si>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</si>
  <si>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</si>
  <si>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</si>
  <si>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</si>
  <si>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</si>
  <si>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</si>
  <si>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</si>
  <si>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</si>
  <si>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</si>
  <si>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</si>
  <si>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</si>
  <si>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</si>
  <si>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</si>
  <si>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</si>
  <si>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</si>
  <si>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</si>
  <si>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</si>
  <si>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</si>
  <si>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</si>
  <si>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</si>
  <si>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</si>
  <si>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</si>
  <si>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</si>
  <si>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</si>
  <si>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</si>
  <si>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</si>
  <si>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</si>
  <si>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</si>
  <si>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</si>
  <si>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</si>
  <si>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</si>
  <si>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</si>
  <si>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</si>
  <si>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</si>
  <si>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</si>
  <si>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</si>
  <si>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</si>
  <si>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</si>
  <si>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</si>
  <si>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</si>
  <si>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</si>
  <si>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</si>
  <si>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</si>
  <si>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</si>
  <si>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</si>
  <si>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</si>
  <si>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</si>
  <si>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</si>
  <si>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</si>
  <si>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</si>
  <si>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</si>
  <si>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</si>
  <si>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</si>
  <si>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</si>
  <si>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</si>
  <si>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</si>
  <si>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</si>
  <si>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</si>
  <si>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</si>
  <si>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</si>
  <si>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</si>
  <si>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</si>
  <si>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</si>
  <si>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</si>
  <si>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</si>
  <si>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</si>
  <si>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</si>
  <si>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</si>
  <si>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</si>
  <si>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</si>
  <si>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</si>
  <si>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</si>
  <si>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</si>
  <si>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</si>
  <si>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</si>
  <si>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</si>
  <si>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</si>
  <si>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</si>
  <si>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</si>
  <si>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</si>
  <si>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</si>
  <si>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</si>
  <si>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</si>
  <si>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</si>
  <si>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</si>
  <si>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</si>
  <si>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</si>
  <si>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</si>
  <si>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</si>
  <si>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</si>
  <si>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</si>
  <si>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</si>
  <si>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</si>
  <si>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</si>
  <si>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</si>
  <si>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</si>
  <si>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</si>
  <si>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</si>
  <si>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</si>
  <si>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</si>
  <si>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</si>
  <si>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</si>
  <si>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</si>
  <si>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</si>
  <si>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</si>
  <si>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</si>
  <si>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</si>
  <si>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</si>
  <si>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</si>
  <si>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</si>
  <si>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</si>
  <si>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</si>
  <si>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</si>
  <si>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</si>
  <si>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</si>
  <si>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</si>
  <si>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</si>
  <si>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</si>
  <si>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</si>
  <si>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</si>
  <si>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</si>
  <si>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</si>
  <si>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</si>
  <si>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</si>
  <si>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</si>
  <si>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</si>
  <si>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</si>
  <si>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</si>
  <si>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</si>
  <si>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</si>
  <si>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</si>
  <si>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</si>
  <si>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</si>
  <si>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</si>
  <si>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</si>
  <si>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</si>
  <si>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</si>
  <si>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</si>
  <si>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</si>
  <si>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</si>
  <si>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</si>
  <si>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</si>
  <si>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</si>
  <si>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</si>
  <si>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</si>
  <si>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</si>
  <si>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</si>
  <si>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</si>
  <si>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</si>
  <si>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</si>
  <si>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</si>
  <si>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</si>
  <si>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</si>
  <si>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</si>
  <si>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</si>
  <si>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</si>
  <si>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</si>
  <si>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</si>
  <si>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</si>
  <si>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</si>
  <si>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</si>
  <si>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</si>
  <si>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</si>
  <si>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</si>
  <si>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</si>
  <si>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</si>
  <si>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</si>
  <si>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</si>
  <si>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</si>
  <si>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</si>
  <si>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</si>
  <si>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</si>
  <si>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</si>
  <si>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</si>
  <si>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</si>
  <si>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</si>
  <si>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</si>
  <si>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</si>
  <si>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</si>
  <si>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</si>
  <si>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</si>
  <si>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</si>
  <si>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</si>
  <si>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</si>
  <si>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</si>
  <si>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</si>
  <si>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</si>
  <si>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</si>
  <si>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</si>
  <si>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</si>
  <si>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</si>
  <si>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</si>
  <si>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</si>
  <si>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</si>
  <si>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</si>
  <si>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</si>
  <si>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</si>
  <si>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</si>
  <si>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</si>
  <si>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</si>
  <si>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</si>
  <si>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</si>
  <si>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</si>
  <si>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</si>
  <si>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</si>
  <si>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</si>
  <si>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</si>
  <si>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</si>
  <si>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</si>
  <si>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</si>
  <si>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</si>
  <si>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</si>
  <si>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</si>
  <si>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</si>
  <si>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</si>
  <si>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</si>
  <si>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</si>
  <si>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</si>
  <si>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</si>
  <si>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</si>
  <si>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</si>
  <si>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</si>
  <si>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</si>
  <si>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</si>
  <si>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</si>
  <si>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</si>
  <si>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</si>
  <si>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</si>
  <si>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</si>
  <si>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</si>
  <si>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</si>
  <si>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</si>
  <si>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</si>
  <si>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</si>
  <si>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</si>
  <si>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</si>
  <si>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</si>
  <si>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</si>
  <si>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</si>
  <si>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</si>
  <si>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</si>
  <si>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</si>
  <si>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</si>
  <si>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</si>
  <si>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</si>
  <si>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</si>
  <si>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</si>
  <si>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</si>
  <si>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</si>
  <si>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</si>
  <si>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</si>
  <si>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</si>
  <si>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</si>
  <si>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</si>
  <si>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</si>
  <si>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</si>
  <si>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</si>
  <si>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</si>
  <si>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</si>
  <si>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</si>
  <si>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</si>
  <si>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</si>
  <si>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</si>
  <si>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</si>
  <si>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</si>
  <si>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</si>
  <si>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</si>
  <si>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</si>
  <si>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</si>
  <si>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</si>
  <si>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</si>
  <si>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</si>
  <si>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</si>
  <si>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</si>
  <si>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</si>
  <si>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</si>
  <si>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</si>
  <si>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</si>
  <si>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</si>
  <si>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</si>
  <si>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</si>
  <si>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</si>
  <si>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</si>
  <si>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</si>
  <si>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</si>
  <si>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</si>
  <si>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</si>
  <si>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</si>
  <si>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</si>
  <si>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</si>
  <si>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</si>
  <si>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</si>
  <si>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</si>
  <si>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</si>
  <si>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</si>
  <si>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</si>
  <si>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</si>
  <si>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</si>
  <si>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</si>
  <si>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</si>
  <si>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</si>
  <si>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</si>
  <si>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</si>
  <si>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</si>
  <si>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</si>
  <si>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</si>
  <si>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</si>
  <si>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</si>
  <si>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</si>
  <si>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</si>
  <si>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</si>
  <si>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</si>
  <si>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</si>
  <si>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</si>
  <si>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</si>
  <si>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</si>
  <si>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</si>
  <si>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</si>
  <si>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</si>
  <si>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</si>
  <si>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</si>
  <si>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</si>
  <si>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</si>
  <si>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</si>
  <si>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</si>
  <si>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</si>
  <si>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</si>
  <si>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</si>
  <si>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</si>
  <si>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</si>
  <si>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</si>
  <si>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</si>
  <si>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</si>
  <si>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</si>
  <si>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</si>
  <si>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</si>
  <si>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</si>
  <si>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</si>
  <si>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</si>
  <si>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</si>
  <si>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</si>
  <si>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</si>
  <si>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</si>
  <si>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</si>
  <si>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</si>
  <si>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</si>
  <si>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</si>
  <si>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</si>
  <si>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</si>
  <si>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</si>
  <si>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</si>
  <si>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</si>
  <si>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</si>
  <si>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</si>
  <si>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</si>
  <si>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</si>
  <si>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</si>
  <si>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</si>
  <si>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</si>
  <si>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</si>
  <si>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</si>
  <si>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</si>
  <si>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</si>
  <si>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</si>
  <si>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</si>
  <si>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</si>
  <si>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</si>
  <si>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</si>
  <si>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</si>
  <si>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</si>
  <si>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</si>
  <si>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</si>
  <si>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</si>
  <si>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</si>
  <si>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</si>
  <si>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</si>
  <si>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</si>
  <si>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</si>
  <si>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</si>
  <si>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</si>
  <si>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</si>
  <si>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</si>
  <si>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</si>
  <si>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</si>
  <si>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</si>
  <si>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</si>
  <si>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</si>
  <si>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</si>
  <si>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</si>
  <si>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</si>
  <si>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</si>
  <si>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</si>
  <si>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</si>
  <si>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</si>
  <si>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</si>
  <si>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</si>
  <si>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</si>
  <si>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</si>
  <si>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</si>
  <si>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</si>
  <si>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</si>
  <si>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</si>
  <si>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</si>
  <si>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</si>
  <si>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</si>
  <si>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</si>
  <si>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</si>
  <si>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</si>
  <si>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</si>
  <si>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</si>
  <si>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</si>
  <si>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</si>
  <si>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</si>
  <si>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</si>
  <si>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</si>
  <si>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</si>
  <si>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</si>
  <si>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</si>
  <si>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</si>
  <si>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</si>
  <si>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</si>
  <si>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</si>
  <si>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</si>
  <si>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</si>
  <si>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</si>
  <si>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</si>
  <si>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</si>
  <si>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</si>
  <si>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</si>
  <si>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</si>
  <si>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</si>
  <si>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</si>
  <si>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</si>
  <si>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</si>
  <si>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</si>
  <si>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</si>
  <si>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</si>
  <si>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</si>
  <si>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</si>
  <si>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</si>
  <si>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</si>
  <si>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</si>
  <si>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</si>
  <si>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</si>
  <si>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</si>
  <si>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</si>
  <si>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</si>
  <si>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</si>
  <si>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</si>
  <si>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</si>
  <si>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</si>
  <si>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</si>
  <si>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</si>
  <si>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</si>
  <si>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</si>
  <si>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</si>
  <si>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</si>
  <si>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</si>
  <si>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</si>
  <si>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</si>
  <si>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</si>
  <si>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</si>
  <si>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</si>
  <si>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</si>
  <si>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</si>
  <si>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</si>
  <si>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</si>
  <si>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</si>
  <si>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</si>
  <si>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</si>
  <si>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</si>
  <si>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</si>
  <si>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</si>
  <si>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</si>
  <si>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</si>
  <si>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</si>
  <si>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</si>
  <si>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</si>
  <si>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</si>
  <si>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</si>
  <si>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</si>
  <si>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</si>
  <si>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</si>
  <si>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</si>
  <si>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</si>
  <si>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</si>
  <si>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</si>
  <si>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</si>
  <si>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</si>
  <si>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</si>
  <si>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</si>
  <si>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</si>
  <si>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</si>
  <si>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</si>
  <si>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</si>
  <si>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</si>
  <si>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</si>
  <si>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</si>
  <si>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</si>
  <si>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</si>
  <si>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</si>
  <si>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</si>
  <si>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</si>
  <si>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</si>
  <si>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</si>
  <si>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</si>
  <si>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</si>
  <si>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</si>
  <si>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</si>
  <si>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</si>
  <si>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</si>
  <si>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</si>
  <si>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</si>
  <si>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</si>
  <si>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</si>
  <si>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</si>
  <si>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</si>
  <si>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</si>
  <si>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</si>
  <si>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</si>
  <si>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</si>
  <si>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</si>
  <si>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</si>
  <si>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</si>
  <si>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</si>
  <si>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</si>
  <si>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</si>
  <si>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</si>
  <si>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</si>
  <si>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</si>
  <si>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</si>
  <si>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</si>
  <si>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</si>
  <si>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</si>
  <si>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</si>
  <si>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</si>
  <si>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</si>
  <si>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</si>
  <si>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</si>
  <si>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</si>
  <si>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</si>
  <si>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</si>
  <si>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</si>
  <si>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</si>
  <si>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</si>
  <si>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</si>
  <si>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</si>
  <si>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</si>
  <si>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</si>
  <si>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</si>
  <si>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</si>
  <si>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</si>
  <si>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</si>
  <si>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</si>
  <si>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</si>
  <si>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</si>
  <si>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</si>
  <si>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</si>
  <si>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</si>
  <si>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</si>
  <si>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</si>
  <si>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</si>
  <si>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</si>
  <si>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</si>
  <si>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</si>
  <si>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</si>
  <si>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</si>
  <si>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</si>
  <si>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</si>
  <si>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</si>
  <si>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</si>
  <si>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</si>
  <si>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</si>
  <si>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</si>
  <si>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</si>
  <si>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</si>
  <si>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</si>
  <si>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</si>
  <si>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</si>
  <si>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</si>
  <si>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</si>
  <si>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</si>
  <si>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</si>
  <si>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</si>
  <si>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</si>
  <si>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</si>
  <si>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</si>
  <si>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</si>
  <si>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</si>
  <si>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</si>
  <si>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</si>
  <si>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</si>
  <si>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</si>
  <si>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</si>
  <si>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</si>
  <si>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</si>
  <si>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</si>
  <si>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</si>
  <si>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</si>
  <si>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</si>
  <si>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</si>
  <si>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</si>
  <si>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</si>
  <si>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</si>
  <si>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</si>
  <si>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</si>
  <si>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</si>
  <si>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</si>
  <si>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</si>
  <si>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</si>
  <si>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</si>
  <si>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</si>
  <si>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</si>
  <si>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</si>
  <si>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</si>
  <si>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</si>
  <si>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</si>
  <si>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</si>
  <si>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</si>
  <si>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</si>
  <si>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</si>
  <si>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</si>
  <si>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</si>
  <si>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</si>
  <si>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</si>
  <si>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</si>
  <si>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</si>
  <si>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</si>
  <si>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</si>
  <si>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</si>
  <si>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</si>
  <si>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</si>
  <si>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</si>
  <si>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</si>
  <si>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</si>
  <si>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</si>
  <si>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</si>
  <si>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</si>
  <si>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</si>
  <si>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</si>
  <si>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</si>
  <si>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</si>
  <si>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</si>
  <si>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</si>
  <si>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</si>
  <si>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</si>
  <si>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</si>
  <si>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</si>
  <si>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</si>
  <si>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</si>
  <si>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</si>
  <si>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</si>
  <si>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</si>
  <si>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</si>
  <si>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</si>
  <si>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</si>
  <si>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</si>
  <si>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</si>
  <si>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</si>
  <si>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</si>
  <si>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</si>
  <si>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</si>
  <si>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</si>
  <si>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</si>
  <si>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</si>
  <si>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</si>
  <si>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</si>
  <si>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</si>
  <si>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</si>
  <si>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</si>
  <si>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</si>
  <si>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</si>
  <si>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</si>
  <si>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</si>
  <si>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</si>
  <si>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</si>
  <si>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</si>
  <si>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</si>
  <si>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</si>
  <si>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</si>
  <si>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</si>
  <si>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</si>
  <si>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</si>
  <si>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</si>
  <si>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</si>
  <si>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</si>
  <si>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</si>
  <si>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</si>
  <si>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</si>
  <si>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</si>
  <si>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</si>
  <si>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</si>
  <si>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</si>
  <si>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</si>
  <si>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</si>
  <si>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</si>
  <si>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</si>
  <si>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</si>
  <si>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</si>
  <si>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</si>
  <si>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</si>
  <si>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</si>
  <si>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</si>
  <si>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</si>
  <si>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</si>
  <si>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</si>
  <si>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</si>
  <si>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</si>
  <si>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</si>
  <si>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</si>
  <si>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</si>
  <si>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</si>
  <si>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</si>
  <si>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</si>
  <si>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</si>
  <si>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</si>
  <si>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</si>
  <si>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</si>
  <si>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</si>
  <si>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</si>
  <si>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</si>
  <si>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</si>
  <si>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</si>
  <si>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</si>
  <si>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</si>
  <si>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</si>
  <si>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</si>
  <si>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</si>
  <si>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</si>
  <si>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</si>
  <si>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</si>
  <si>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</si>
  <si>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</si>
  <si>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</si>
  <si>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</si>
  <si>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</si>
  <si>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</si>
  <si>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</si>
  <si>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</si>
  <si>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</si>
  <si>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</si>
  <si>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</si>
  <si>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</si>
  <si>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</si>
  <si>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</si>
  <si>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</si>
  <si>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</si>
  <si>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</si>
  <si>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</si>
  <si>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</si>
  <si>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</si>
  <si>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</si>
  <si>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</si>
  <si>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</si>
  <si>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</si>
  <si>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</si>
  <si>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</si>
  <si>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</si>
  <si>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</si>
  <si>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</si>
  <si>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</si>
  <si>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</si>
  <si>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</si>
  <si>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</si>
  <si>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</si>
  <si>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</si>
  <si>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</si>
  <si>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</si>
  <si>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</si>
  <si>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</si>
  <si>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</si>
  <si>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</si>
  <si>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</si>
  <si>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</si>
  <si>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</si>
  <si>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</si>
  <si>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</si>
  <si>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</si>
  <si>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</si>
  <si>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</si>
  <si>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</si>
  <si>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</si>
  <si>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</si>
  <si>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</si>
  <si>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</si>
  <si>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</si>
  <si>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</si>
  <si>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</si>
  <si>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</si>
  <si>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</si>
  <si>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</si>
  <si>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</si>
  <si>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</si>
  <si>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</si>
  <si>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</si>
  <si>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</si>
  <si>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</si>
  <si>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</si>
  <si>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</si>
  <si>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</si>
  <si>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</si>
  <si>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</si>
  <si>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</si>
  <si>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</si>
  <si>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</si>
  <si>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</si>
  <si>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</si>
  <si>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</si>
  <si>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</si>
  <si>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</si>
  <si>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</si>
  <si>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</si>
  <si>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</si>
  <si>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</si>
  <si>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</si>
  <si>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</si>
  <si>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</si>
  <si>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</si>
  <si>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</si>
  <si>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</si>
  <si>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</si>
  <si>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</si>
  <si>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</si>
  <si>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</si>
  <si>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</si>
  <si>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</si>
  <si>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</si>
  <si>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</si>
  <si>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</si>
  <si>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</si>
  <si>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</si>
  <si>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</si>
  <si>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</si>
  <si>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</si>
  <si>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</si>
  <si>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</si>
  <si>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</si>
  <si>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</si>
  <si>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</si>
  <si>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</si>
  <si>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</si>
  <si>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</si>
  <si>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</si>
  <si>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</si>
  <si>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</si>
  <si>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</si>
  <si>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</si>
  <si>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</si>
  <si>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</si>
  <si>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</si>
  <si>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</si>
  <si>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</si>
  <si>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</si>
  <si>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</si>
  <si>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</si>
  <si>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</si>
  <si>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</si>
  <si>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</si>
  <si>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</si>
  <si>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</si>
  <si>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</si>
  <si>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</si>
  <si>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</si>
  <si>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</si>
  <si>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</si>
  <si>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</si>
  <si>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</si>
  <si>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</si>
  <si>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</si>
  <si>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</si>
  <si>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</si>
  <si>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</si>
  <si>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</si>
  <si>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</si>
  <si>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</si>
  <si>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</si>
  <si>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</si>
  <si>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</si>
  <si>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</si>
  <si>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</si>
  <si>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</si>
  <si>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</si>
  <si>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</si>
  <si>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</si>
  <si>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</si>
  <si>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</si>
  <si>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</si>
  <si>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</si>
  <si>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</si>
  <si>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</si>
  <si>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</si>
  <si>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</si>
  <si>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</si>
  <si>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</si>
  <si>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</si>
  <si>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</si>
  <si>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</si>
  <si>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</si>
  <si>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</si>
  <si>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</si>
  <si>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</si>
  <si>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</si>
  <si>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</si>
  <si>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</si>
  <si>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</si>
  <si>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</si>
  <si>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</si>
  <si>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</si>
  <si>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</si>
  <si>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</si>
  <si>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</si>
  <si>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</si>
  <si>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</si>
  <si>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</si>
  <si>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</si>
  <si>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</si>
  <si>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</si>
  <si>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</si>
  <si>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</si>
  <si>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</si>
  <si>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</si>
  <si>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</si>
  <si>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</si>
  <si>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</si>
  <si>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</si>
  <si>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</si>
  <si>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</si>
  <si>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</si>
  <si>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</si>
  <si>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</si>
  <si>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</si>
  <si>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</si>
  <si>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</si>
  <si>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</si>
  <si>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</si>
  <si>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</si>
  <si>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</si>
  <si>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</si>
  <si>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</si>
  <si>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</si>
  <si>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</si>
  <si>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</si>
  <si>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</si>
  <si>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</si>
  <si>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</si>
  <si>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</si>
  <si>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</si>
  <si>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</si>
  <si>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</si>
  <si>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</si>
  <si>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</si>
  <si>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</si>
  <si>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</si>
  <si>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</si>
  <si>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</si>
  <si>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</si>
  <si>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</si>
  <si>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</si>
  <si>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</si>
  <si>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</si>
  <si>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</si>
  <si>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</si>
  <si>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</si>
  <si>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</si>
  <si>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</si>
  <si>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</si>
  <si>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</si>
  <si>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</si>
  <si>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</si>
  <si>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</si>
  <si>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</si>
  <si>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</si>
  <si>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</si>
  <si>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</si>
  <si>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</si>
  <si>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</si>
  <si>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</si>
  <si>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</si>
  <si>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</si>
  <si>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</si>
  <si>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</si>
  <si>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</si>
  <si>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</si>
  <si>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</si>
  <si>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</si>
  <si>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</si>
  <si>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</si>
  <si>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</si>
  <si>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</si>
  <si>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</si>
  <si>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</si>
  <si>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</si>
  <si>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</si>
  <si>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</si>
  <si>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</si>
  <si>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</si>
  <si>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</si>
  <si>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</si>
  <si>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</si>
  <si>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</si>
  <si>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</si>
  <si>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</si>
  <si>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</si>
  <si>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</si>
  <si>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</si>
  <si>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</si>
  <si>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</si>
  <si>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</si>
  <si>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</si>
  <si>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</si>
  <si>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</si>
  <si>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</si>
  <si>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</si>
  <si>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</si>
  <si>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</si>
  <si>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</si>
  <si>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</si>
  <si>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</si>
  <si>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</si>
  <si>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</si>
  <si>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</si>
  <si>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</si>
  <si>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</si>
  <si>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</si>
  <si>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</si>
  <si>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</si>
  <si>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</si>
  <si>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</si>
  <si>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</si>
  <si>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</si>
  <si>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</si>
  <si>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</si>
  <si>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</si>
  <si>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</si>
  <si>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</si>
  <si>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</si>
  <si>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</si>
  <si>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</si>
  <si>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</si>
  <si>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</si>
  <si>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</si>
  <si>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</si>
  <si>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</si>
  <si>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</si>
  <si>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</si>
  <si>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</si>
  <si>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</si>
  <si>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</si>
  <si>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</si>
  <si>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</si>
  <si>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</si>
  <si>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</si>
  <si>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</si>
  <si>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</si>
  <si>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</si>
  <si>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</si>
  <si>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</si>
  <si>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</si>
  <si>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</si>
  <si>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</si>
  <si>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</si>
  <si>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</si>
  <si>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</si>
  <si>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</si>
  <si>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</si>
  <si>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</si>
  <si>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</si>
  <si>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</si>
  <si>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</si>
  <si>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</si>
  <si>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</si>
  <si>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</si>
  <si>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</si>
  <si>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</si>
  <si>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</si>
  <si>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</si>
  <si>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</si>
  <si>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</si>
  <si>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</si>
  <si>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</si>
  <si>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</si>
  <si>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</si>
  <si>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</si>
  <si>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</si>
  <si>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</si>
  <si>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</si>
  <si>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</si>
  <si>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</si>
  <si>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</si>
  <si>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</si>
  <si>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</si>
  <si>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</si>
  <si>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</si>
  <si>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</si>
  <si>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</si>
  <si>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</si>
  <si>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</si>
  <si>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</si>
  <si>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</si>
  <si>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</si>
  <si>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</si>
  <si>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</si>
  <si>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</si>
  <si>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</si>
  <si>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</si>
  <si>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</si>
  <si>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</si>
  <si>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</si>
  <si>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</si>
  <si>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</si>
  <si>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</si>
  <si>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</si>
  <si>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</si>
  <si>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</si>
  <si>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</si>
  <si>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</si>
  <si>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</si>
  <si>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</si>
  <si>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</si>
  <si>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</si>
  <si>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</si>
  <si>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</si>
  <si>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</si>
  <si>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</si>
  <si>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</si>
  <si>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</si>
  <si>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</si>
  <si>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</si>
  <si>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</si>
  <si>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</si>
  <si>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</si>
  <si>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</si>
  <si>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</si>
  <si>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</si>
  <si>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</si>
  <si>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</si>
  <si>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</si>
  <si>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</si>
  <si>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</si>
  <si>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</si>
  <si>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</si>
  <si>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</si>
  <si>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</si>
  <si>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</si>
  <si>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</si>
  <si>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</si>
  <si>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</si>
  <si>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</si>
  <si>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</si>
  <si>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</si>
  <si>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</si>
  <si>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</si>
  <si>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</si>
  <si>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</si>
  <si>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</si>
  <si>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</si>
  <si>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</si>
  <si>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</si>
  <si>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</si>
  <si>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</si>
  <si>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</si>
  <si>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</si>
  <si>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</si>
  <si>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</si>
  <si>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</si>
  <si>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</si>
  <si>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</si>
  <si>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</si>
  <si>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</si>
  <si>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</si>
  <si>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</si>
  <si>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</si>
  <si>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</si>
  <si>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</si>
  <si>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</si>
  <si>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</si>
  <si>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</si>
  <si>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</si>
  <si>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</si>
  <si>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</si>
  <si>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</si>
  <si>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</si>
  <si>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</si>
  <si>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</si>
  <si>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</si>
  <si>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</si>
  <si>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</si>
  <si>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</si>
  <si>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</si>
  <si>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</si>
  <si>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</si>
  <si>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</si>
  <si>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</si>
  <si>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</si>
  <si>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</si>
  <si>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</si>
  <si>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</si>
  <si>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</si>
  <si>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</si>
  <si>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</si>
  <si>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</si>
  <si>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</si>
  <si>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</si>
  <si>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</si>
  <si>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</si>
  <si>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</si>
  <si>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</si>
  <si>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</si>
  <si>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</si>
  <si>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</si>
  <si>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</si>
  <si>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</si>
  <si>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</si>
  <si>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</si>
  <si>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</si>
  <si>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</si>
  <si>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</si>
  <si>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</si>
  <si>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</si>
  <si>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</si>
  <si>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</si>
  <si>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</si>
  <si>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</si>
  <si>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</si>
  <si>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</si>
  <si>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</si>
  <si>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</si>
  <si>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</si>
  <si>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</si>
  <si>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</si>
  <si>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</si>
  <si>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</si>
  <si>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</si>
  <si>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</si>
  <si>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</si>
  <si>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</si>
  <si>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</si>
  <si>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</si>
  <si>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</si>
  <si>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</si>
  <si>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</si>
  <si>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</si>
  <si>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</si>
  <si>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</si>
  <si>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</si>
  <si>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</si>
  <si>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</si>
  <si>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</si>
  <si>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</si>
  <si>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</si>
  <si>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</si>
  <si>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</si>
  <si>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</si>
  <si>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</si>
  <si>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</si>
  <si>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</si>
  <si>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</si>
  <si>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</si>
  <si>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</si>
  <si>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</si>
  <si>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</si>
  <si>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</si>
  <si>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</si>
  <si>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</si>
  <si>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</si>
  <si>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</si>
  <si>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</si>
  <si>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</si>
  <si>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</si>
  <si>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</si>
  <si>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</si>
  <si>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</si>
  <si>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</si>
  <si>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</si>
  <si>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</si>
  <si>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</si>
  <si>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</si>
  <si>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</si>
  <si>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</si>
  <si>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</si>
  <si>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</si>
  <si>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</si>
  <si>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</si>
  <si>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</si>
  <si>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</si>
  <si>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</si>
  <si>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</si>
  <si>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</si>
  <si>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</si>
  <si>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</si>
  <si>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</si>
  <si>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</si>
  <si>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</si>
  <si>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</si>
  <si>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</si>
  <si>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</si>
  <si>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</si>
  <si>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</si>
  <si>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</si>
  <si>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</si>
  <si>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</si>
  <si>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</si>
  <si>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</si>
  <si>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</si>
  <si>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</si>
  <si>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</si>
  <si>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</si>
  <si>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</si>
  <si>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</si>
  <si>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</si>
  <si>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</si>
  <si>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</si>
  <si>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</si>
  <si>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</si>
  <si>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</si>
  <si>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</si>
  <si>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</si>
  <si>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</si>
  <si>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</si>
  <si>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</si>
  <si>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</si>
  <si>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</si>
  <si>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</si>
  <si>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</si>
  <si>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</si>
  <si>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</si>
  <si>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</si>
  <si>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</si>
  <si>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</si>
  <si>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</si>
  <si>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</si>
  <si>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</si>
  <si>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</si>
  <si>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</si>
  <si>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</si>
  <si>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</si>
  <si>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</si>
  <si>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</si>
  <si>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</si>
  <si>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</si>
  <si>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</si>
  <si>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</si>
  <si>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</si>
  <si>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</si>
  <si>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</si>
  <si>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</si>
  <si>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</si>
  <si>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</si>
  <si>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</si>
  <si>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</si>
  <si>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</si>
  <si>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</si>
  <si>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</si>
  <si>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</si>
  <si>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</si>
  <si>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</si>
  <si>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</si>
  <si>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</si>
  <si>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</si>
  <si>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</si>
  <si>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</si>
  <si>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</si>
  <si>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</si>
  <si>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</si>
  <si>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</si>
  <si>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</si>
  <si>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</si>
  <si>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</si>
  <si>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</si>
  <si>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</si>
  <si>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</si>
  <si>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</si>
  <si>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</si>
  <si>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</si>
  <si>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</si>
  <si>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</si>
  <si>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</si>
  <si>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</si>
  <si>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</si>
  <si>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</si>
  <si>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</si>
  <si>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</si>
  <si>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</si>
  <si>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</si>
  <si>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</si>
  <si>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</si>
  <si>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</si>
  <si>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</si>
  <si>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</si>
  <si>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</si>
  <si>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</si>
  <si>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</si>
  <si>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</si>
  <si>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</si>
  <si>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</si>
  <si>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</si>
  <si>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</si>
  <si>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</si>
  <si>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</si>
  <si>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</si>
  <si>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</si>
  <si>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</si>
  <si>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</si>
  <si>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</si>
  <si>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</si>
  <si>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</si>
  <si>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</si>
  <si>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</si>
  <si>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</si>
  <si>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</si>
  <si>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</si>
  <si>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</si>
  <si>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</si>
  <si>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</si>
  <si>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</si>
  <si>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</si>
  <si>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</si>
  <si>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</si>
  <si>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</si>
  <si>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</si>
  <si>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</si>
  <si>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</si>
  <si>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</si>
  <si>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</si>
  <si>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</si>
  <si>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</si>
  <si>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</si>
  <si>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</si>
  <si>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</si>
  <si>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</si>
  <si>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</si>
  <si>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</si>
  <si>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</si>
  <si>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</si>
  <si>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</si>
  <si>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</si>
  <si>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</si>
  <si>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</si>
  <si>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</si>
  <si>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</si>
  <si>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</si>
  <si>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</si>
  <si>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</si>
  <si>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</si>
  <si>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</si>
  <si>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</si>
  <si>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</si>
  <si>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</si>
  <si>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</si>
  <si>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</si>
  <si>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</si>
  <si>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</si>
  <si>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</si>
  <si>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</si>
  <si>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</si>
  <si>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</si>
  <si>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</si>
  <si>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</si>
  <si>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</si>
  <si>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</si>
  <si>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</si>
  <si>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</si>
  <si>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</si>
  <si>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</si>
  <si>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</si>
  <si>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</si>
  <si>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</si>
  <si>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</si>
  <si>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</si>
  <si>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</si>
  <si>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</si>
  <si>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</si>
  <si>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</si>
  <si>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</si>
  <si>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</si>
  <si>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</si>
  <si>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</si>
  <si>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</si>
  <si>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</si>
  <si>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</si>
  <si>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</si>
  <si>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</si>
  <si>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</si>
  <si>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</si>
  <si>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</si>
  <si>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</si>
  <si>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</si>
  <si>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</si>
  <si>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</si>
  <si>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</si>
  <si>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</si>
  <si>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</si>
  <si>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</si>
  <si>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</si>
  <si>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</si>
  <si>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</si>
  <si>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</si>
  <si>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</si>
  <si>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</si>
  <si>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</si>
  <si>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</si>
  <si>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</si>
  <si>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</si>
  <si>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</si>
  <si>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</si>
  <si>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</si>
  <si>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</si>
  <si>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</si>
  <si>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</si>
  <si>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</si>
  <si>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</si>
  <si>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</si>
  <si>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</si>
  <si>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</si>
  <si>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</si>
  <si>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</si>
  <si>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</si>
  <si>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</si>
  <si>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</si>
  <si>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</si>
  <si>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</si>
  <si>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</si>
  <si>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</si>
  <si>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</si>
  <si>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</si>
  <si>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</si>
  <si>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</si>
  <si>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</si>
  <si>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</si>
  <si>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</si>
  <si>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</si>
  <si>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</si>
  <si>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</si>
  <si>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</si>
  <si>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</si>
  <si>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</si>
  <si>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</si>
  <si>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</si>
  <si>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</si>
  <si>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</si>
  <si>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</si>
  <si>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</si>
  <si>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</si>
  <si>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</si>
  <si>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</si>
  <si>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</si>
  <si>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</si>
  <si>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</si>
  <si>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</si>
  <si>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</si>
  <si>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</si>
  <si>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</si>
  <si>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</si>
  <si>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</si>
  <si>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</si>
  <si>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</si>
  <si>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</si>
  <si>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</si>
  <si>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</si>
  <si>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</si>
  <si>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</si>
  <si>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</si>
  <si>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</si>
  <si>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</si>
  <si>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</si>
  <si>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</si>
  <si>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</si>
  <si>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</si>
  <si>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</si>
  <si>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</si>
  <si>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</si>
  <si>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</si>
  <si>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</si>
  <si>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</si>
  <si>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</si>
  <si>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</si>
  <si>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</si>
  <si>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</si>
  <si>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</si>
  <si>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</si>
  <si>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</si>
  <si>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</si>
  <si>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</si>
  <si>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</si>
  <si>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</si>
  <si>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</si>
  <si>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</si>
  <si>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</si>
  <si>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</si>
  <si>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</si>
  <si>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</si>
  <si>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</si>
  <si>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</si>
  <si>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</si>
  <si>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</si>
  <si>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</si>
  <si>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</si>
  <si>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</si>
  <si>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</si>
  <si>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</si>
  <si>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</si>
  <si>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</si>
  <si>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</si>
  <si>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</si>
  <si>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</si>
  <si>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</si>
  <si>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</si>
  <si>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</si>
  <si>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</si>
  <si>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</si>
  <si>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</si>
  <si>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</si>
  <si>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</si>
  <si>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</si>
  <si>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</si>
  <si>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</si>
  <si>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</si>
  <si>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</si>
  <si>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</si>
  <si>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</si>
  <si>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</si>
  <si>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</si>
  <si>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</si>
  <si>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</si>
  <si>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</si>
  <si>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</si>
  <si>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</si>
  <si>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</si>
  <si>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</si>
  <si>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</si>
  <si>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</si>
  <si>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</si>
  <si>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</si>
  <si>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</si>
  <si>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</si>
  <si>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</si>
  <si>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</si>
  <si>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</si>
  <si>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</si>
  <si>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</si>
  <si>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</si>
  <si>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</si>
  <si>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</si>
  <si>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</si>
  <si>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</si>
  <si>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</si>
  <si>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</si>
  <si>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</si>
  <si>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</si>
  <si>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</si>
  <si>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</si>
  <si>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</si>
  <si>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</si>
  <si>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</si>
  <si>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</si>
  <si>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</si>
  <si>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</si>
  <si>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</si>
  <si>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</si>
  <si>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</si>
  <si>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</si>
  <si>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</si>
  <si>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</si>
  <si>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</si>
  <si>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</si>
  <si>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</si>
  <si>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</si>
  <si>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</si>
  <si>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</si>
  <si>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</si>
  <si>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</si>
  <si>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</si>
  <si>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</si>
  <si>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</si>
  <si>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</si>
  <si>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</si>
  <si>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</si>
  <si>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</si>
  <si>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</si>
  <si>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</si>
  <si>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</si>
  <si>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</si>
  <si>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</si>
  <si>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</si>
  <si>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</si>
  <si>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</si>
  <si>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</si>
  <si>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</si>
  <si>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</si>
  <si>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</si>
  <si>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</si>
  <si>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</si>
  <si>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</si>
  <si>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</si>
  <si>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</si>
  <si>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</si>
  <si>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</si>
  <si>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</si>
  <si>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</si>
  <si>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</si>
  <si>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</si>
  <si>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</si>
  <si>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</si>
  <si>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</si>
  <si>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</si>
  <si>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</si>
  <si>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</si>
  <si>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</si>
  <si>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</si>
  <si>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</si>
  <si>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</si>
  <si>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</si>
  <si>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</si>
  <si>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</si>
  <si>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</si>
  <si>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</si>
  <si>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</si>
  <si>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</si>
  <si>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</si>
  <si>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</si>
  <si>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</si>
  <si>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</si>
  <si>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</si>
  <si>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</si>
  <si>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</si>
  <si>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</si>
  <si>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</si>
  <si>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</si>
  <si>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</si>
  <si>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</si>
  <si>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</si>
  <si>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</si>
  <si>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</si>
  <si>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</si>
  <si>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</si>
  <si>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</si>
  <si>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</si>
  <si>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</si>
  <si>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</si>
  <si>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</si>
  <si>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</si>
  <si>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</si>
  <si>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</si>
  <si>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</si>
  <si>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</si>
  <si>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</si>
  <si>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</si>
  <si>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</si>
  <si>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</si>
  <si>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</si>
  <si>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</si>
  <si>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</si>
  <si>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</si>
  <si>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</si>
  <si>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</si>
  <si>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</si>
  <si>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</si>
  <si>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</si>
  <si>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</si>
  <si>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</si>
  <si>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</si>
  <si>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</si>
  <si>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</si>
  <si>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</si>
  <si>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</si>
  <si>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</si>
  <si>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</si>
  <si>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</si>
  <si>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</si>
  <si>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</si>
  <si>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</si>
  <si>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</si>
  <si>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</si>
  <si>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</si>
  <si>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</si>
  <si>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</si>
  <si>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</si>
  <si>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</si>
  <si>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</si>
  <si>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</si>
  <si>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</si>
  <si>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</si>
  <si>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</si>
  <si>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</si>
  <si>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</si>
  <si>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</si>
  <si>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</si>
  <si>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</si>
  <si>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</si>
  <si>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</si>
  <si>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</si>
  <si>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</si>
  <si>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</si>
  <si>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</si>
  <si>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</si>
  <si>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</si>
  <si>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</si>
  <si>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</si>
  <si>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</si>
  <si>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</si>
  <si>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</si>
  <si>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</si>
  <si>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</si>
  <si>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</si>
  <si>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</si>
  <si>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</si>
  <si>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</si>
  <si>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</si>
  <si>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</si>
  <si>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</si>
  <si>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</si>
  <si>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</si>
  <si>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</si>
  <si>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</si>
  <si>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</si>
  <si>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</si>
  <si>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</si>
  <si>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</si>
  <si>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</si>
  <si>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</si>
  <si>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</si>
  <si>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</si>
  <si>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</si>
  <si>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</si>
  <si>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</si>
  <si>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</si>
  <si>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</si>
  <si>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</si>
  <si>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</si>
  <si>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</si>
  <si>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</si>
  <si>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</si>
  <si>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</si>
  <si>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</si>
  <si>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</si>
  <si>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</si>
  <si>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</si>
  <si>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</si>
  <si>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</si>
  <si>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</si>
  <si>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</si>
  <si>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</si>
  <si>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</si>
  <si>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</si>
  <si>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</si>
  <si>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</si>
  <si>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</si>
  <si>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</si>
  <si>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</si>
  <si>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</si>
  <si>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</si>
  <si>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</si>
  <si>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</si>
  <si>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</si>
  <si>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</si>
  <si>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</si>
  <si>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</si>
  <si>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</si>
  <si>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</si>
  <si>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</si>
  <si>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</si>
  <si>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</si>
  <si>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</si>
  <si>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</si>
  <si>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</si>
  <si>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</si>
  <si>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</si>
  <si>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</si>
  <si>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</si>
  <si>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</si>
  <si>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</si>
  <si>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</si>
  <si>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</si>
  <si>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</si>
  <si>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</si>
  <si>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</si>
  <si>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</si>
  <si>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</si>
  <si>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</si>
  <si>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</si>
  <si>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</si>
  <si>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</si>
  <si>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</si>
  <si>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</si>
  <si>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</si>
  <si>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</si>
  <si>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</si>
  <si>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</si>
  <si>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</si>
  <si>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</si>
  <si>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</si>
  <si>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</si>
  <si>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</si>
  <si>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</si>
  <si>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</si>
  <si>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</si>
  <si>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</si>
  <si>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</si>
  <si>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</si>
  <si>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</si>
  <si>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</si>
  <si>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</si>
  <si>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</si>
  <si>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</si>
  <si>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</si>
  <si>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</si>
  <si>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</si>
  <si>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</si>
  <si>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</si>
  <si>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</si>
  <si>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</si>
  <si>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</si>
  <si>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</si>
  <si>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</si>
  <si>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</si>
  <si>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</si>
  <si>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</si>
  <si>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</si>
  <si>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</si>
  <si>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</si>
  <si>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</si>
  <si>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</si>
  <si>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</si>
  <si>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</si>
  <si>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</si>
  <si>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</si>
  <si>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</si>
  <si>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</si>
  <si>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</si>
  <si>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</si>
  <si>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</si>
  <si>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</si>
  <si>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</si>
  <si>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</si>
  <si>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</si>
  <si>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</si>
  <si>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</si>
  <si>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</si>
  <si>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</si>
  <si>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</si>
  <si>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</si>
  <si>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</si>
  <si>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</si>
  <si>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</si>
  <si>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</si>
  <si>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</si>
  <si>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</si>
  <si>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</si>
  <si>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</si>
  <si>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</si>
  <si>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</si>
  <si>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</si>
  <si>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</si>
  <si>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</si>
  <si>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</si>
  <si>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</si>
  <si>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</si>
  <si>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</si>
  <si>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</si>
  <si>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</si>
  <si>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</si>
  <si>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</si>
  <si>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</si>
  <si>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</si>
  <si>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</si>
  <si>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</si>
  <si>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</si>
  <si>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</si>
  <si>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</si>
  <si>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</si>
  <si>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</si>
  <si>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</si>
  <si>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</si>
  <si>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</si>
  <si>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</si>
  <si>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</si>
  <si>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</si>
  <si>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</si>
  <si>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</si>
  <si>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</si>
  <si>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</si>
  <si>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</si>
  <si>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</si>
  <si>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</si>
  <si>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</si>
  <si>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</si>
  <si>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</si>
  <si>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</si>
  <si>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</si>
  <si>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</si>
  <si>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</si>
  <si>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</si>
  <si>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</si>
  <si>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</si>
  <si>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</si>
  <si>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</si>
  <si>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</si>
  <si>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</si>
  <si>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</si>
  <si>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</si>
  <si>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</si>
  <si>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</si>
  <si>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</si>
  <si>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</si>
  <si>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</si>
  <si>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</si>
  <si>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</si>
  <si>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</si>
  <si>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</si>
  <si>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</si>
  <si>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</si>
  <si>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</si>
  <si>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</si>
  <si>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</si>
  <si>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</si>
  <si>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</si>
  <si>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</si>
  <si>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</si>
  <si>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</si>
  <si>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</si>
  <si>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</si>
  <si>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</si>
  <si>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</si>
  <si>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</si>
  <si>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</si>
  <si>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</si>
  <si>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</si>
  <si>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</si>
  <si>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</si>
  <si>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</si>
  <si>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</si>
  <si>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</si>
  <si>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</si>
  <si>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</si>
  <si>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</si>
  <si>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</si>
  <si>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</si>
  <si>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</si>
  <si>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</si>
  <si>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</si>
  <si>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</si>
  <si>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</si>
  <si>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</si>
  <si>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</si>
  <si>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</si>
  <si>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</si>
  <si>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</si>
  <si>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</si>
  <si>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</si>
  <si>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</si>
  <si>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</si>
  <si>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</si>
  <si>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</si>
  <si>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</si>
  <si>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</si>
  <si>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</si>
  <si>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</si>
  <si>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</si>
  <si>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</si>
  <si>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</si>
  <si>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</si>
  <si>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</si>
  <si>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</si>
  <si>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</si>
  <si>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</si>
  <si>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</si>
  <si>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</si>
  <si>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</si>
  <si>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</si>
  <si>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</si>
  <si>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</si>
  <si>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</si>
  <si>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</si>
  <si>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</si>
  <si>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</si>
  <si>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</si>
  <si>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</si>
  <si>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</si>
  <si>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</si>
  <si>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</si>
  <si>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</si>
  <si>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</si>
  <si>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</si>
  <si>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</si>
  <si>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</si>
  <si>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</si>
  <si>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</si>
  <si>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</si>
  <si>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</si>
  <si>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</si>
  <si>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</si>
  <si>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</si>
  <si>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</si>
  <si>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</si>
  <si>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</si>
  <si>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</si>
  <si>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</si>
  <si>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</si>
  <si>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</si>
  <si>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</si>
  <si>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</si>
  <si>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</si>
  <si>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</si>
  <si>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</si>
  <si>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</si>
  <si>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</si>
  <si>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</si>
  <si>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</si>
  <si>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</si>
  <si>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</si>
  <si>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</si>
  <si>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</si>
  <si>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</si>
  <si>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</si>
  <si>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</si>
  <si>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</si>
  <si>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</si>
  <si>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</si>
  <si>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</si>
  <si>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</si>
  <si>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</si>
  <si>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</si>
  <si>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</si>
  <si>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</si>
  <si>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</si>
  <si>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</si>
  <si>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</si>
  <si>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</si>
  <si>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</si>
  <si>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</si>
  <si>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</si>
  <si>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</si>
  <si>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</si>
  <si>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</si>
  <si>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</si>
  <si>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</si>
  <si>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</si>
  <si>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</si>
  <si>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</si>
  <si>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</si>
  <si>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</si>
  <si>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</si>
  <si>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</si>
  <si>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</si>
  <si>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</si>
  <si>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</si>
  <si>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</si>
  <si>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</si>
  <si>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</si>
  <si>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</si>
  <si>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</si>
  <si>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</si>
  <si>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</si>
  <si>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</si>
  <si>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</si>
  <si>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</si>
  <si>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</si>
  <si>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</si>
  <si>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</si>
  <si>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</si>
  <si>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</si>
  <si>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</si>
  <si>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</si>
  <si>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</si>
  <si>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</si>
  <si>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</si>
  <si>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</si>
  <si>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</si>
  <si>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</si>
  <si>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</si>
  <si>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</si>
  <si>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</si>
  <si>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</si>
  <si>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</si>
  <si>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</si>
  <si>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</si>
  <si>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</si>
  <si>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</si>
  <si>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</si>
  <si>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</si>
  <si>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</si>
  <si>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</si>
  <si>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</si>
  <si>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</si>
  <si>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</si>
  <si>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</si>
  <si>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</si>
  <si>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</si>
  <si>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</si>
  <si>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</si>
  <si>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</si>
  <si>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</si>
  <si>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</si>
  <si>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</si>
  <si>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</si>
  <si>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</si>
  <si>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</si>
  <si>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</si>
  <si>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</si>
  <si>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</si>
  <si>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</si>
  <si>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</si>
  <si>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</si>
  <si>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</si>
  <si>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</si>
  <si>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</si>
  <si>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</si>
  <si>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</si>
  <si>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</si>
  <si>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</si>
  <si>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</si>
  <si>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</si>
  <si>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</si>
  <si>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</si>
  <si>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</si>
  <si>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</si>
  <si>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</si>
  <si>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</si>
  <si>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</si>
  <si>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</si>
  <si>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</si>
  <si>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</si>
  <si>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</si>
  <si>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</si>
  <si>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</si>
  <si>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</si>
  <si>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</si>
  <si>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</si>
  <si>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</si>
  <si>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</si>
  <si>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</si>
  <si>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</si>
  <si>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</si>
  <si>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</si>
  <si>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</si>
  <si>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</si>
  <si>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</si>
  <si>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</si>
  <si>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</si>
  <si>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</si>
  <si>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</si>
  <si>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</si>
  <si>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</si>
  <si>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</si>
  <si>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</si>
  <si>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</si>
  <si>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</si>
  <si>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</si>
  <si>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</si>
  <si>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</si>
  <si>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</si>
  <si>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</si>
  <si>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</si>
  <si>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</si>
  <si>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</si>
  <si>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</si>
  <si>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</si>
  <si>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</si>
  <si>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</si>
  <si>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</si>
  <si>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</si>
  <si>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</si>
  <si>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</si>
  <si>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</si>
  <si>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</si>
  <si>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</si>
  <si>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</si>
  <si>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</si>
  <si>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</si>
  <si>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</si>
  <si>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</si>
  <si>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</si>
  <si>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</si>
  <si>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</si>
  <si>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</si>
  <si>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</si>
  <si>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</si>
  <si>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</si>
  <si>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</si>
  <si>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</si>
  <si>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</si>
  <si>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</si>
  <si>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</si>
  <si>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</si>
  <si>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</si>
  <si>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</si>
  <si>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</si>
  <si>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</si>
  <si>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</si>
  <si>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</si>
  <si>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</si>
  <si>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</si>
  <si>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</si>
  <si>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</si>
  <si>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</si>
  <si>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</si>
  <si>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</si>
  <si>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</si>
  <si>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</si>
  <si>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</si>
  <si>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</si>
  <si>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</si>
  <si>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</si>
  <si>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</si>
  <si>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</si>
  <si>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</si>
  <si>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</si>
  <si>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</si>
  <si>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</si>
  <si>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</si>
  <si>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</si>
  <si>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</si>
  <si>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</si>
  <si>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</si>
  <si>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</si>
  <si>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</si>
  <si>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</si>
  <si>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</si>
  <si>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</si>
  <si>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</si>
  <si>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</si>
  <si>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</si>
  <si>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</si>
  <si>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</si>
  <si>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</si>
  <si>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</si>
  <si>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</si>
  <si>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</si>
  <si>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</si>
  <si>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</si>
  <si>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</si>
  <si>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</si>
  <si>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</si>
  <si>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</si>
  <si>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</si>
  <si>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</si>
  <si>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</si>
  <si>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</si>
  <si>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</si>
  <si>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</si>
  <si>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</si>
  <si>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</si>
  <si>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</si>
  <si>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</si>
  <si>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</si>
  <si>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</si>
  <si>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</si>
  <si>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</si>
  <si>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</si>
  <si>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</si>
  <si>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</si>
  <si>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</si>
  <si>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</si>
  <si>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</si>
  <si>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</si>
  <si>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</si>
  <si>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</si>
  <si>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</si>
  <si>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</si>
  <si>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</si>
  <si>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</si>
  <si>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</si>
  <si>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</si>
  <si>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</si>
  <si>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</si>
  <si>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</si>
  <si>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</si>
  <si>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</si>
  <si>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</si>
  <si>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</si>
  <si>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</si>
  <si>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</si>
  <si>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</si>
  <si>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</si>
  <si>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</si>
  <si>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</si>
  <si>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</si>
  <si>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</si>
  <si>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</si>
  <si>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</si>
  <si>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</si>
  <si>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</si>
  <si>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</si>
  <si>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</si>
  <si>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</si>
  <si>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</si>
  <si>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</si>
  <si>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</si>
  <si>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</si>
  <si>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</si>
  <si>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</si>
  <si>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</si>
  <si>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</si>
  <si>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</si>
  <si>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</si>
  <si>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</si>
  <si>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</si>
  <si>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</si>
  <si>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</si>
  <si>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</si>
  <si>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</si>
  <si>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</si>
  <si>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</si>
  <si>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</si>
  <si>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</si>
  <si>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</si>
  <si>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</si>
  <si>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</si>
  <si>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</si>
  <si>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</si>
  <si>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</si>
  <si>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</si>
  <si>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</si>
  <si>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</si>
  <si>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</si>
  <si>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</si>
  <si>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</si>
  <si>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</si>
  <si>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</si>
  <si>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</si>
  <si>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</si>
  <si>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</si>
  <si>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</si>
  <si>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</si>
  <si>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</si>
  <si>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</si>
  <si>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</si>
  <si>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</si>
  <si>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</si>
  <si>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</si>
  <si>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</si>
  <si>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</si>
  <si>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</si>
  <si>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</si>
  <si>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</si>
  <si>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</si>
  <si>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</si>
  <si>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</si>
  <si>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</si>
  <si>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</si>
  <si>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</si>
  <si>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</si>
  <si>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</si>
  <si>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</si>
  <si>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</si>
  <si>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</si>
  <si>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</si>
  <si>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</si>
  <si>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</si>
  <si>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</si>
  <si>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</si>
  <si>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</si>
  <si>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</si>
  <si>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</si>
  <si>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</si>
  <si>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</si>
  <si>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</si>
  <si>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</si>
  <si>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</si>
  <si>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</si>
  <si>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</si>
  <si>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</si>
  <si>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</si>
  <si>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</si>
  <si>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</si>
  <si>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</si>
  <si>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</si>
  <si>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</si>
  <si>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</si>
  <si>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</si>
  <si>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</si>
  <si>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</si>
  <si>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</si>
  <si>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</si>
  <si>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</si>
  <si>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</si>
  <si>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</si>
  <si>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</si>
  <si>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</si>
  <si>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</si>
  <si>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</si>
  <si>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</si>
  <si>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</si>
  <si>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</si>
  <si>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</si>
  <si>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</si>
  <si>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</si>
  <si>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</si>
  <si>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</si>
  <si>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</si>
  <si>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</si>
  <si>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</si>
  <si>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</si>
  <si>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</si>
  <si>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</si>
  <si>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</si>
  <si>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</si>
  <si>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</si>
  <si>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</si>
  <si>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</si>
  <si>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</si>
  <si>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</si>
  <si>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</si>
  <si>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</si>
  <si>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</si>
  <si>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</si>
  <si>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</si>
  <si>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</si>
  <si>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</si>
  <si>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</si>
  <si>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</si>
  <si>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</si>
  <si>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</si>
  <si>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</si>
  <si>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</si>
  <si>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</si>
  <si>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</si>
  <si>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</si>
  <si>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</si>
  <si>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</si>
  <si>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</si>
  <si>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</si>
  <si>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</si>
  <si>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</si>
  <si>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</si>
  <si>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</si>
  <si>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</si>
  <si>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</si>
  <si>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</si>
  <si>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</si>
  <si>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</si>
  <si>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</si>
  <si>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</si>
  <si>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</si>
  <si>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</si>
  <si>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</si>
  <si>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</si>
  <si>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</si>
  <si>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</si>
  <si>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</si>
  <si>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</si>
  <si>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</si>
  <si>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</si>
  <si>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</si>
  <si>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</si>
  <si>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</si>
  <si>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</si>
  <si>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</si>
  <si>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</si>
  <si>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</si>
  <si>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</si>
  <si>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</si>
  <si>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</si>
  <si>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</si>
  <si>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</si>
  <si>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</si>
  <si>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</si>
  <si>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</si>
  <si>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</si>
  <si>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</si>
  <si>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</si>
  <si>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</si>
  <si>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</si>
  <si>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</si>
  <si>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</si>
  <si>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</si>
  <si>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</si>
  <si>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</si>
  <si>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</si>
  <si>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</si>
  <si>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</si>
  <si>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</si>
  <si>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</si>
  <si>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</si>
  <si>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</si>
  <si>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</si>
  <si>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</si>
  <si>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</si>
  <si>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</si>
  <si>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</si>
  <si>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</si>
  <si>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</si>
  <si>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</si>
  <si>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</si>
  <si>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</si>
  <si>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</si>
  <si>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</si>
  <si>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</si>
  <si>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</si>
  <si>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</si>
  <si>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</si>
  <si>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</si>
  <si>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</si>
  <si>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</si>
  <si>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</si>
  <si>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</si>
  <si>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</si>
  <si>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</si>
  <si>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</si>
  <si>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</si>
  <si>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</si>
  <si>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</si>
  <si>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</si>
  <si>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</si>
  <si>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</si>
  <si>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</si>
  <si>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</si>
  <si>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</si>
  <si>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</si>
  <si>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</si>
  <si>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</si>
  <si>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</si>
  <si>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</si>
  <si>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</si>
  <si>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</si>
  <si>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</si>
  <si>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</si>
  <si>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</si>
  <si>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</si>
  <si>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</si>
  <si>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</si>
  <si>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</si>
  <si>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</si>
  <si>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</si>
  <si>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</si>
  <si>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</si>
  <si>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</si>
  <si>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</si>
  <si>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</si>
  <si>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</si>
  <si>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</si>
  <si>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</si>
  <si>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</si>
  <si>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</si>
  <si>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</si>
  <si>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</si>
  <si>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</si>
  <si>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</si>
  <si>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</si>
  <si>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</si>
  <si>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</si>
  <si>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</si>
  <si>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</si>
  <si>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</si>
  <si>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</si>
  <si>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</si>
  <si>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</si>
  <si>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</si>
  <si>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</si>
  <si>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</si>
  <si>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</si>
  <si>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</si>
  <si>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</si>
  <si>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</si>
  <si>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</si>
  <si>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</si>
  <si>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</si>
  <si>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</si>
  <si>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</si>
  <si>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</si>
  <si>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</si>
  <si>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</si>
  <si>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</si>
  <si>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</si>
  <si>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</si>
  <si>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</si>
  <si>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</si>
  <si>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</si>
  <si>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</si>
  <si>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</si>
  <si>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</si>
  <si>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</si>
  <si>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</si>
  <si>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</si>
  <si>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</si>
  <si>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</si>
  <si>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</si>
  <si>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</si>
  <si>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</si>
  <si>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</si>
  <si>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</si>
  <si>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</si>
  <si>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</si>
  <si>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</si>
  <si>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</si>
  <si>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</si>
  <si>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</si>
  <si>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</si>
  <si>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</si>
  <si>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</si>
  <si>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</si>
  <si>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</si>
  <si>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</si>
  <si>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</si>
  <si>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</si>
  <si>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</si>
  <si>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</si>
  <si>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</si>
  <si>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</si>
  <si>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</si>
  <si>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</si>
  <si>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</si>
  <si>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</si>
  <si>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</si>
  <si>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</si>
  <si>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</si>
  <si>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</si>
  <si>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</si>
  <si>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</si>
  <si>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</si>
  <si>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</si>
  <si>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</si>
  <si>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</si>
  <si>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</si>
  <si>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</si>
  <si>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</si>
  <si>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</si>
  <si>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</si>
  <si>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</si>
  <si>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</si>
  <si>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</si>
  <si>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</si>
  <si>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</si>
  <si>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</si>
  <si>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</si>
  <si>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</si>
  <si>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</si>
  <si>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</si>
  <si>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</si>
  <si>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</si>
  <si>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</si>
  <si>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</si>
  <si>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</si>
  <si>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</si>
  <si>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</si>
  <si>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</si>
  <si>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</si>
  <si>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</si>
  <si>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</si>
  <si>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</si>
  <si>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</si>
  <si>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</si>
  <si>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</si>
  <si>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</si>
  <si>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</si>
  <si>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</si>
  <si>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</si>
  <si>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</si>
  <si>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</si>
  <si>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</si>
  <si>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</si>
  <si>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</si>
  <si>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</si>
  <si>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</si>
  <si>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</si>
  <si>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</si>
  <si>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</si>
  <si>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</si>
  <si>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</si>
  <si>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</si>
  <si>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</si>
  <si>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</si>
  <si>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</si>
  <si>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</si>
  <si>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</si>
  <si>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</si>
  <si>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</si>
  <si>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</si>
  <si>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</si>
  <si>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</si>
  <si>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</si>
  <si>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</si>
  <si>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</si>
  <si>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</si>
  <si>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</si>
  <si>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</si>
  <si>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</si>
  <si>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</si>
  <si>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</si>
  <si>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</si>
  <si>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</si>
  <si>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</si>
  <si>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</si>
  <si>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</si>
  <si>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</si>
  <si>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</si>
  <si>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</si>
  <si>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</si>
  <si>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</si>
  <si>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</si>
  <si>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</si>
  <si>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</si>
  <si>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</si>
  <si>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</si>
  <si>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</si>
  <si>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</si>
  <si>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</si>
  <si>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</si>
  <si>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</si>
  <si>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</si>
  <si>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</si>
  <si>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</si>
  <si>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</si>
  <si>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</si>
  <si>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</si>
  <si>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</si>
  <si>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</si>
  <si>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</si>
  <si>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</si>
  <si>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</si>
  <si>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</si>
  <si>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</si>
  <si>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</si>
  <si>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</si>
  <si>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</si>
  <si>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</si>
  <si>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</si>
  <si>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</si>
  <si>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</si>
  <si>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</si>
  <si>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</si>
  <si>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</si>
  <si>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</si>
  <si>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</si>
  <si>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</si>
  <si>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</si>
  <si>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</si>
  <si>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</si>
  <si>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</si>
  <si>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</si>
  <si>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</si>
  <si>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</si>
  <si>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</si>
  <si>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</si>
  <si>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</si>
  <si>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</si>
  <si>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</si>
  <si>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</si>
  <si>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</si>
  <si>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</si>
  <si>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</si>
  <si>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</si>
  <si>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</si>
  <si>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</si>
  <si>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</si>
  <si>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</si>
  <si>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</si>
  <si>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</si>
  <si>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</si>
  <si>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</si>
  <si>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</si>
  <si>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</si>
  <si>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</si>
  <si>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</si>
  <si>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</si>
  <si>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</si>
  <si>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</si>
  <si>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</si>
  <si>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</si>
  <si>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</si>
  <si>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</si>
  <si>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</si>
  <si>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</si>
  <si>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</si>
  <si>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</si>
  <si>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</si>
  <si>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</si>
  <si>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</si>
  <si>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</si>
  <si>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</si>
  <si>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</si>
  <si>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</si>
  <si>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</si>
  <si>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</si>
  <si>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</si>
  <si>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</si>
  <si>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</si>
  <si>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</si>
  <si>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</si>
  <si>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</si>
  <si>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</si>
  <si>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</si>
  <si>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</si>
  <si>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</si>
  <si>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</si>
  <si>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</si>
  <si>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</si>
  <si>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</si>
  <si>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</si>
  <si>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</si>
  <si>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</si>
  <si>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</si>
  <si>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</si>
  <si>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</si>
  <si>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</si>
  <si>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</si>
  <si>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</si>
  <si>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</si>
  <si>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</si>
  <si>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</si>
  <si>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</si>
  <si>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</si>
  <si>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</si>
  <si>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</si>
  <si>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</si>
  <si>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</si>
  <si>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</si>
  <si>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</si>
  <si>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</si>
  <si>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</si>
  <si>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</si>
  <si>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</si>
  <si>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</si>
  <si>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</si>
  <si>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</si>
  <si>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</si>
  <si>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</si>
  <si>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</si>
  <si>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</si>
  <si>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</si>
  <si>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</si>
  <si>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</si>
  <si>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</si>
  <si>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</si>
  <si>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</si>
  <si>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</si>
  <si>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</si>
  <si>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</si>
  <si>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</si>
  <si>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</si>
  <si>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</si>
  <si>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</si>
  <si>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</si>
  <si>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</si>
  <si>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</si>
  <si>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</si>
  <si>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</si>
  <si>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</si>
  <si>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</si>
  <si>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</si>
  <si>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</si>
  <si>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</si>
  <si>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</si>
  <si>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</si>
  <si>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</si>
  <si>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</si>
  <si>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</si>
  <si>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</si>
  <si>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</si>
  <si>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</si>
  <si>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</si>
  <si>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</si>
  <si>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</si>
  <si>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</si>
  <si>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</si>
  <si>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</si>
  <si>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</si>
  <si>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</si>
  <si>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</si>
  <si>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</si>
  <si>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</si>
  <si>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</si>
  <si>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</si>
  <si>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</si>
  <si>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</si>
  <si>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</si>
  <si>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</si>
  <si>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</si>
  <si>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</si>
  <si>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</si>
  <si>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</si>
  <si>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</si>
  <si>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</si>
  <si>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</si>
  <si>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</si>
  <si>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</si>
  <si>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</si>
  <si>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</si>
  <si>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</si>
  <si>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</si>
  <si>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</si>
  <si>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</si>
  <si>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</si>
  <si>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</si>
  <si>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</si>
  <si>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</si>
  <si>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</si>
  <si>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</si>
  <si>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</si>
  <si>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</si>
  <si>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</si>
  <si>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</si>
  <si>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</si>
  <si>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</si>
  <si>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</si>
  <si>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</si>
  <si>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</si>
  <si>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</si>
  <si>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</si>
  <si>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</si>
  <si>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</si>
  <si>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</si>
  <si>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</si>
  <si>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</si>
  <si>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</si>
  <si>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</si>
  <si>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</si>
  <si>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</si>
  <si>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</si>
  <si>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</si>
  <si>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</si>
  <si>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</si>
  <si>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</si>
  <si>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</si>
  <si>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</si>
  <si>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</si>
  <si>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</si>
  <si>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</si>
  <si>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</si>
  <si>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</si>
  <si>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</si>
  <si>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</si>
  <si>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</si>
  <si>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</si>
  <si>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</si>
  <si>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</si>
  <si>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</si>
  <si>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</si>
  <si>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</si>
  <si>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</si>
  <si>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</si>
  <si>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</si>
  <si>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</si>
  <si>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</si>
  <si>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</si>
  <si>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</si>
  <si>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</si>
  <si>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</si>
  <si>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</si>
  <si>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</si>
  <si>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</si>
  <si>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</si>
  <si>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</si>
  <si>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</si>
  <si>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</si>
  <si>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</si>
  <si>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</si>
  <si>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</si>
  <si>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</si>
  <si>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</si>
  <si>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</si>
  <si>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</si>
  <si>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</si>
  <si>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</si>
  <si>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</si>
  <si>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</si>
  <si>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</si>
  <si>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</si>
  <si>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</si>
  <si>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</si>
  <si>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</si>
  <si>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</si>
  <si>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</si>
  <si>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</si>
  <si>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</si>
  <si>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</si>
  <si>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</si>
  <si>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</si>
  <si>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</si>
  <si>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</si>
  <si>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</si>
  <si>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</si>
  <si>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</si>
  <si>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</si>
  <si>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</si>
  <si>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</si>
  <si>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</si>
  <si>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</si>
  <si>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</si>
  <si>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</si>
  <si>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</si>
  <si>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</si>
  <si>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</si>
  <si>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</si>
  <si>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</si>
  <si>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</si>
  <si>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</si>
  <si>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</si>
  <si>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</si>
  <si>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</si>
  <si>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</si>
  <si>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</si>
  <si>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</si>
  <si>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</si>
  <si>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</si>
  <si>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</si>
  <si>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</si>
  <si>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</si>
  <si>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</si>
  <si>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</si>
  <si>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</si>
  <si>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</si>
  <si>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</si>
  <si>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</si>
  <si>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</si>
  <si>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</si>
  <si>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</si>
  <si>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</si>
  <si>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</si>
  <si>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</si>
  <si>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</si>
  <si>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</si>
  <si>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</si>
  <si>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</si>
  <si>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</si>
  <si>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</si>
  <si>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</si>
  <si>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</si>
  <si>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</si>
  <si>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</si>
  <si>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</si>
  <si>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</si>
  <si>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</si>
  <si>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</si>
  <si>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</si>
  <si>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</si>
  <si>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</si>
  <si>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</si>
  <si>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</si>
  <si>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</si>
  <si>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</si>
  <si>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</si>
  <si>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</si>
  <si>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</si>
  <si>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</si>
  <si>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</si>
  <si>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</si>
  <si>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</si>
  <si>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</si>
  <si>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</si>
  <si>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</si>
  <si>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</si>
  <si>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</si>
  <si>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</si>
  <si>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</si>
  <si>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</si>
  <si>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</si>
  <si>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</si>
  <si>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</si>
  <si>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</si>
  <si>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</si>
  <si>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</si>
  <si>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</si>
  <si>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</si>
  <si>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</si>
  <si>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</si>
  <si>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</si>
  <si>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</si>
  <si>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</si>
  <si>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</si>
  <si>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</si>
  <si>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</si>
  <si>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</si>
  <si>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</si>
  <si>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</si>
  <si>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</si>
  <si>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</si>
  <si>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</si>
  <si>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</si>
  <si>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</si>
  <si>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</si>
  <si>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</si>
  <si>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</si>
  <si>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</si>
  <si>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</si>
  <si>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</si>
  <si>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</si>
  <si>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</si>
  <si>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</si>
  <si>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</si>
  <si>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</si>
  <si>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</si>
  <si>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</si>
  <si>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</si>
  <si>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</si>
  <si>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</si>
  <si>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</si>
  <si>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</si>
  <si>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</si>
  <si>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</si>
  <si>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</si>
  <si>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</si>
  <si>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</si>
  <si>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</si>
  <si>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</si>
  <si>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</si>
  <si>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</si>
  <si>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</si>
  <si>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</si>
  <si>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</si>
  <si>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</si>
  <si>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</si>
  <si>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</si>
  <si>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</si>
  <si>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</si>
  <si>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</si>
  <si>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</si>
  <si>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</si>
  <si>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</si>
  <si>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</si>
  <si>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</si>
  <si>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</si>
  <si>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</si>
  <si>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</si>
  <si>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</si>
  <si>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</si>
  <si>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</si>
  <si>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</si>
  <si>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</si>
  <si>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</si>
  <si>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</si>
  <si>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</si>
  <si>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</si>
  <si>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</si>
  <si>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</si>
  <si>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</si>
  <si>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</si>
  <si>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</si>
  <si>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</si>
  <si>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</si>
  <si>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</si>
  <si>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</si>
  <si>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</si>
  <si>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</si>
  <si>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</si>
  <si>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</si>
  <si>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</si>
  <si>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</si>
  <si>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</si>
  <si>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</si>
  <si>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</si>
  <si>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</si>
  <si>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</si>
  <si>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</si>
  <si>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</si>
  <si>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</si>
  <si>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</si>
  <si>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</si>
  <si>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</si>
  <si>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</si>
  <si>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</si>
  <si>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</si>
  <si>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</si>
  <si>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</si>
  <si>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</si>
  <si>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</si>
  <si>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</si>
  <si>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</si>
  <si>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</si>
  <si>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</si>
  <si>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</si>
  <si>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</si>
  <si>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</si>
  <si>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</si>
  <si>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</si>
  <si>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</si>
  <si>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</si>
  <si>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</si>
  <si>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</si>
  <si>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</si>
  <si>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</si>
  <si>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</si>
  <si>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</si>
  <si>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</si>
  <si>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</si>
  <si>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</si>
  <si>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</si>
  <si>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</si>
  <si>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</si>
  <si>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</si>
  <si>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</si>
  <si>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</si>
  <si>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</si>
  <si>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</si>
  <si>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</si>
  <si>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</si>
  <si>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</si>
  <si>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</si>
  <si>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</si>
  <si>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</si>
  <si>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</si>
  <si>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</si>
  <si>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</si>
  <si>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</si>
  <si>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</si>
  <si>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</si>
  <si>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</si>
  <si>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</si>
  <si>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</si>
  <si>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</si>
  <si>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</si>
  <si>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</si>
  <si>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</si>
  <si>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</si>
  <si>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</si>
  <si>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</si>
  <si>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</si>
  <si>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</si>
  <si>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</si>
  <si>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</si>
  <si>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</si>
  <si>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</si>
  <si>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</si>
  <si>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</si>
  <si>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</si>
  <si>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</si>
  <si>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</si>
  <si>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</si>
  <si>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</si>
  <si>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</si>
  <si>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</si>
  <si>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</si>
  <si>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</si>
  <si>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</si>
  <si>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</si>
  <si>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</si>
  <si>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</si>
  <si>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</si>
  <si>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</si>
  <si>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</si>
  <si>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</si>
  <si>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</si>
  <si>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</si>
  <si>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</si>
  <si>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</si>
  <si>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</si>
  <si>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</si>
  <si>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</si>
  <si>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</si>
  <si>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</si>
  <si>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</si>
  <si>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</si>
  <si>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</si>
  <si>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</si>
  <si>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</si>
  <si>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</si>
  <si>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</si>
  <si>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</si>
  <si>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</si>
  <si>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</si>
  <si>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</si>
  <si>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</si>
  <si>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</si>
  <si>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</si>
  <si>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</si>
  <si>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</si>
  <si>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</si>
  <si>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</si>
  <si>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</si>
  <si>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</si>
  <si>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</si>
  <si>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</si>
  <si>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</si>
  <si>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</si>
  <si>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</si>
  <si>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</si>
  <si>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</si>
  <si>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</si>
  <si>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</si>
  <si>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</si>
  <si>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</si>
  <si>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</si>
  <si>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</si>
  <si>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</si>
  <si>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</si>
  <si>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</si>
  <si>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</si>
  <si>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</si>
  <si>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</si>
  <si>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</si>
  <si>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</si>
  <si>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</si>
  <si>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</si>
  <si>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</si>
  <si>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</si>
  <si>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</si>
  <si>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</si>
  <si>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</si>
  <si>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</si>
  <si>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</si>
  <si>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</si>
  <si>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</si>
  <si>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</si>
  <si>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</si>
  <si>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</si>
  <si>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</si>
  <si>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</si>
  <si>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</si>
  <si>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</si>
  <si>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</si>
  <si>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</si>
  <si>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</si>
  <si>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</si>
  <si>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</si>
  <si>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</si>
  <si>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</si>
  <si>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</si>
  <si>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</si>
  <si>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</si>
  <si>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</si>
  <si>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</si>
  <si>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</si>
  <si>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</si>
  <si>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</si>
  <si>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</si>
  <si>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</si>
  <si>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</si>
  <si>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</si>
  <si>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</si>
  <si>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</si>
  <si>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</si>
  <si>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</si>
  <si>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</si>
  <si>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</si>
  <si>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</si>
  <si>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</si>
  <si>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</si>
  <si>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</si>
  <si>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</si>
  <si>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</si>
  <si>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</si>
  <si>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</si>
  <si>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</si>
  <si>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</si>
  <si>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</si>
  <si>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</si>
  <si>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</si>
  <si>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</si>
  <si>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</si>
  <si>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</si>
  <si>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</si>
  <si>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</si>
  <si>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</si>
  <si>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</si>
  <si>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</si>
  <si>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</si>
  <si>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</si>
  <si>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</si>
  <si>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</si>
  <si>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</si>
  <si>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</si>
  <si>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</si>
  <si>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</si>
  <si>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</si>
  <si>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</si>
  <si>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</si>
  <si>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</si>
  <si>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</si>
  <si>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</si>
  <si>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</si>
  <si>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</si>
  <si>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</si>
  <si>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</si>
  <si>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</si>
  <si>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</si>
  <si>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</si>
  <si>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</si>
  <si>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</si>
  <si>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</si>
  <si>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</si>
  <si>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</si>
  <si>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</si>
  <si>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</si>
  <si>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</si>
  <si>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</si>
  <si>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</si>
  <si>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</si>
  <si>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</si>
  <si>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</si>
  <si>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</si>
  <si>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</si>
  <si>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</si>
  <si>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</si>
  <si>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</si>
  <si>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</si>
  <si>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</si>
  <si>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</si>
  <si>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</si>
  <si>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</si>
  <si>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</si>
  <si>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</si>
  <si>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</si>
  <si>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</si>
  <si>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</si>
  <si>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</si>
  <si>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</si>
  <si>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</si>
  <si>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</si>
  <si>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</si>
  <si>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</si>
  <si>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</si>
  <si>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</si>
  <si>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</si>
  <si>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</si>
  <si>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</si>
  <si>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</si>
  <si>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</si>
  <si>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</si>
  <si>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</si>
  <si>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</si>
  <si>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</si>
  <si>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</si>
  <si>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</si>
  <si>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</si>
  <si>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</si>
  <si>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</si>
  <si>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</si>
  <si>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</si>
  <si>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</si>
  <si>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</si>
  <si>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</si>
  <si>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</si>
  <si>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</si>
  <si>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</si>
  <si>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</si>
  <si>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</si>
  <si>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</si>
  <si>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</si>
  <si>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</si>
  <si>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</si>
  <si>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</si>
  <si>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</si>
  <si>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</si>
  <si>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</si>
  <si>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</si>
  <si>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</si>
  <si>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</si>
  <si>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</si>
  <si>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</si>
  <si>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</si>
  <si>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</si>
  <si>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</si>
  <si>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</si>
  <si>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</si>
  <si>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</si>
  <si>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</si>
  <si>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</si>
  <si>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</si>
  <si>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</si>
  <si>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</si>
  <si>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</si>
  <si>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</si>
  <si>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</si>
  <si>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</si>
  <si>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</si>
  <si>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</si>
  <si>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</si>
  <si>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</si>
  <si>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</si>
  <si>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</si>
  <si>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</si>
  <si>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</si>
  <si>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</si>
  <si>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</si>
  <si>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</si>
  <si>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</si>
  <si>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</si>
  <si>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</si>
  <si>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</si>
  <si>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</si>
  <si>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</si>
  <si>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</si>
  <si>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</si>
  <si>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</si>
  <si>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</si>
  <si>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</si>
  <si>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</si>
  <si>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</si>
  <si>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</si>
  <si>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</si>
  <si>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</si>
  <si>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</si>
  <si>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</si>
  <si>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</si>
  <si>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</si>
  <si>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</si>
  <si>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</si>
  <si>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</si>
  <si>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</si>
  <si>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</si>
  <si>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</si>
  <si>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</si>
  <si>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</si>
  <si>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</si>
  <si>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</si>
  <si>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</si>
  <si>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</si>
  <si>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</si>
  <si>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</si>
  <si>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</si>
  <si>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</si>
  <si>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</si>
  <si>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</si>
  <si>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</si>
  <si>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</si>
  <si>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</si>
  <si>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</si>
  <si>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</si>
  <si>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</si>
  <si>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</si>
  <si>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</si>
  <si>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</si>
  <si>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</si>
  <si>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</si>
  <si>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</si>
  <si>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</si>
  <si>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</si>
  <si>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</si>
  <si>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</si>
  <si>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</si>
  <si>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</si>
  <si>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</si>
  <si>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</si>
  <si>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</si>
  <si>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</si>
  <si>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</si>
  <si>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</si>
  <si>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</si>
  <si>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</si>
  <si>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</si>
  <si>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</si>
  <si>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</si>
  <si>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</si>
  <si>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</si>
  <si>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</si>
  <si>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</si>
  <si>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</si>
  <si>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</si>
  <si>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</si>
  <si>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</si>
  <si>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</si>
  <si>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</si>
  <si>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</si>
  <si>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</si>
  <si>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</si>
  <si>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</si>
  <si>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</si>
  <si>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</si>
  <si>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</si>
  <si>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</si>
  <si>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</si>
  <si>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</si>
  <si>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</si>
  <si>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</si>
  <si>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</si>
  <si>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</si>
  <si>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</si>
  <si>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</si>
  <si>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</si>
  <si>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</si>
  <si>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</si>
  <si>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</si>
  <si>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</si>
  <si>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</si>
  <si>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</si>
  <si>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</si>
  <si>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</si>
  <si>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</si>
  <si>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</si>
  <si>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</si>
  <si>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</si>
  <si>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</si>
  <si>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</si>
  <si>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</si>
  <si>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</si>
  <si>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</si>
  <si>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</si>
  <si>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</si>
  <si>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</si>
  <si>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</si>
  <si>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</si>
  <si>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</si>
  <si>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</si>
  <si>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</si>
  <si>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</si>
  <si>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</si>
  <si>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</si>
  <si>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</si>
  <si>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</si>
  <si>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</si>
  <si>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</si>
  <si>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</si>
  <si>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</si>
  <si>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</si>
  <si>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</si>
  <si>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</si>
  <si>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</si>
  <si>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</si>
  <si>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</si>
  <si>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</si>
  <si>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</si>
  <si>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</si>
  <si>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</si>
  <si>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</si>
  <si>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</si>
  <si>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</si>
  <si>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</si>
  <si>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</si>
  <si>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</si>
  <si>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</si>
  <si>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</si>
  <si>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</si>
  <si>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</si>
  <si>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</si>
  <si>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</si>
  <si>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</si>
  <si>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</si>
  <si>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</si>
  <si>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</si>
  <si>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</si>
  <si>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</si>
  <si>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</si>
  <si>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</si>
  <si>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</si>
  <si>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</si>
  <si>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</si>
  <si>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</si>
  <si>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</si>
  <si>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</si>
  <si>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</si>
  <si>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</si>
  <si>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</si>
  <si>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</si>
  <si>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</si>
  <si>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</si>
  <si>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</si>
  <si>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</si>
  <si>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</si>
  <si>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</si>
  <si>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</si>
  <si>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</si>
  <si>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</si>
  <si>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</si>
  <si>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</si>
  <si>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</si>
  <si>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</si>
  <si>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</si>
  <si>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</si>
  <si>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</si>
  <si>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</si>
  <si>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</si>
  <si>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</si>
  <si>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</si>
  <si>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</si>
  <si>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</si>
  <si>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</si>
  <si>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</si>
  <si>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</si>
  <si>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</si>
  <si>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</si>
  <si>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</si>
  <si>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</si>
  <si>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</si>
  <si>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</si>
  <si>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</si>
  <si>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</si>
  <si>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</si>
  <si>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</si>
  <si>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</si>
  <si>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</si>
  <si>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</si>
  <si>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</si>
  <si>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</si>
  <si>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</si>
  <si>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</si>
  <si>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</si>
  <si>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</si>
  <si>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</si>
  <si>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</si>
  <si>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</si>
  <si>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</si>
  <si>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</si>
  <si>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</si>
  <si>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</si>
  <si>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</si>
  <si>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</si>
  <si>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</si>
  <si>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</si>
  <si>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</si>
  <si>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</si>
  <si>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</si>
  <si>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</si>
  <si>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</si>
  <si>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</si>
  <si>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</si>
  <si>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</si>
  <si>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</si>
  <si>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</si>
  <si>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</si>
  <si>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</si>
  <si>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</si>
  <si>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</si>
  <si>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</si>
  <si>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</si>
  <si>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</si>
  <si>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</si>
  <si>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</si>
  <si>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</si>
  <si>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</si>
  <si>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</si>
  <si>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</si>
  <si>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</si>
  <si>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</si>
  <si>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</si>
  <si>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</si>
  <si>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</si>
  <si>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</si>
  <si>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</si>
  <si>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</si>
  <si>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</si>
  <si>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</si>
  <si>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</si>
  <si>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</si>
  <si>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</si>
  <si>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</si>
  <si>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</si>
  <si>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</si>
  <si>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</si>
  <si>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</si>
  <si>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</si>
  <si>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</si>
  <si>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</si>
  <si>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</si>
  <si>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</si>
  <si>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</si>
  <si>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</si>
  <si>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</si>
  <si>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</si>
  <si>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</si>
  <si>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</si>
  <si>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</si>
  <si>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</si>
  <si>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</si>
  <si>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</si>
  <si>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</si>
  <si>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</si>
  <si>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</si>
  <si>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</si>
  <si>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</si>
  <si>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</si>
  <si>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</si>
  <si>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</si>
  <si>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</si>
  <si>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</si>
  <si>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</si>
  <si>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</si>
  <si>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</si>
  <si>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</si>
  <si>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</si>
  <si>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</si>
  <si>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</si>
  <si>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</si>
  <si>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</si>
  <si>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</si>
  <si>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</si>
  <si>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</si>
  <si>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</si>
  <si>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</si>
  <si>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</si>
  <si>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</si>
  <si>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</si>
  <si>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</si>
  <si>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</si>
  <si>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</si>
  <si>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</si>
  <si>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</si>
  <si>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</si>
  <si>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</si>
  <si>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</si>
  <si>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</si>
  <si>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</si>
  <si>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</si>
  <si>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</si>
  <si>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</si>
  <si>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</si>
  <si>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</si>
  <si>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</si>
  <si>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</si>
  <si>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</si>
  <si>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</si>
  <si>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</si>
  <si>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</si>
  <si>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</si>
  <si>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</si>
  <si>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</si>
  <si>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</si>
  <si>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</si>
  <si>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</si>
  <si>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</si>
  <si>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</si>
  <si>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</si>
  <si>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</si>
  <si>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</si>
  <si>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</si>
  <si>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</si>
  <si>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</si>
  <si>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</si>
  <si>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</si>
  <si>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</si>
  <si>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</si>
  <si>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</si>
  <si>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</si>
  <si>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</si>
  <si>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</si>
  <si>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</si>
  <si>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</si>
  <si>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</si>
  <si>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</si>
  <si>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</si>
  <si>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</si>
  <si>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</si>
  <si>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</si>
  <si>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</si>
  <si>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</si>
  <si>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</si>
  <si>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</si>
  <si>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</si>
  <si>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</si>
  <si>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</si>
  <si>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</si>
  <si>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</si>
  <si>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</si>
  <si>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</si>
  <si>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</si>
  <si>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</si>
  <si>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</si>
  <si>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</si>
  <si>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</si>
  <si>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</si>
  <si>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</si>
  <si>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</si>
  <si>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</si>
  <si>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</si>
  <si>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</si>
  <si>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</si>
  <si>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</si>
  <si>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</si>
  <si>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</si>
  <si>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</si>
  <si>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</si>
  <si>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</si>
  <si>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</si>
  <si>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</si>
  <si>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</si>
  <si>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</si>
  <si>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</si>
  <si>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</si>
  <si>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</si>
  <si>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</si>
  <si>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</si>
  <si>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</si>
  <si>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</si>
  <si>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</si>
  <si>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</si>
  <si>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</si>
  <si>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</si>
  <si>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</si>
  <si>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</si>
  <si>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</si>
  <si>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</si>
  <si>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</si>
  <si>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</si>
  <si>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</si>
  <si>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</si>
  <si>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</si>
  <si>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</si>
  <si>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</si>
  <si>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</si>
  <si>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</si>
  <si>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</si>
  <si>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</si>
  <si>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</si>
  <si>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</si>
  <si>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</si>
  <si>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</si>
  <si>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</si>
  <si>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</si>
  <si>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</si>
  <si>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</si>
  <si>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</si>
  <si>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</si>
  <si>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</si>
  <si>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</si>
  <si>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</si>
  <si>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</si>
  <si>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</si>
  <si>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</si>
  <si>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</si>
  <si>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</si>
  <si>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</si>
  <si>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</si>
  <si>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</si>
  <si>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</si>
  <si>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</si>
  <si>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</si>
  <si>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</si>
  <si>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</si>
  <si>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</si>
  <si>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</si>
  <si>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</si>
  <si>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</si>
  <si>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</si>
  <si>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</si>
  <si>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</si>
  <si>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</si>
  <si>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</si>
  <si>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</si>
  <si>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</si>
  <si>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</si>
  <si>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</si>
  <si>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</si>
  <si>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</si>
  <si>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</si>
  <si>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</si>
  <si>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</si>
  <si>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</si>
  <si>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</si>
  <si>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</si>
  <si>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</si>
  <si>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</si>
  <si>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</si>
  <si>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</si>
  <si>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</si>
  <si>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</si>
  <si>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</si>
  <si>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</si>
  <si>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</si>
  <si>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</si>
  <si>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</si>
  <si>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</si>
  <si>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</si>
  <si>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</si>
  <si>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</si>
  <si>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</si>
  <si>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</si>
  <si>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</si>
  <si>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</si>
  <si>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</si>
  <si>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</si>
  <si>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</si>
  <si>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</si>
  <si>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</si>
  <si>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</si>
  <si>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</si>
  <si>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</si>
  <si>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</si>
  <si>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</si>
  <si>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</si>
  <si>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</si>
  <si>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</si>
  <si>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</si>
  <si>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</si>
  <si>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</si>
  <si>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</si>
  <si>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</si>
  <si>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</si>
  <si>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</si>
  <si>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</si>
  <si>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</si>
  <si>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</si>
  <si>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</si>
  <si>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</si>
  <si>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</si>
  <si>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</si>
  <si>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</si>
  <si>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</si>
  <si>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</si>
  <si>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</si>
  <si>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</si>
  <si>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</si>
  <si>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</si>
  <si>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</si>
  <si>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</si>
  <si>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</si>
  <si>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</si>
  <si>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</si>
  <si>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</si>
  <si>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</si>
  <si>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</si>
  <si>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</si>
  <si>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</si>
  <si>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</si>
  <si>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</si>
  <si>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</si>
  <si>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</si>
  <si>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</si>
  <si>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</si>
  <si>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</si>
  <si>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</si>
  <si>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</si>
  <si>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</si>
  <si>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</si>
  <si>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</si>
  <si>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</si>
  <si>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</si>
  <si>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</si>
  <si>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</si>
  <si>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</si>
  <si>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</si>
  <si>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</si>
  <si>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</si>
  <si>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</si>
  <si>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</si>
  <si>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</si>
  <si>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</si>
  <si>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</si>
  <si>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</si>
  <si>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</si>
  <si>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</si>
  <si>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</si>
  <si>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</si>
  <si>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</si>
  <si>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</si>
  <si>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</si>
  <si>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</si>
  <si>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</si>
  <si>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</si>
  <si>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</si>
  <si>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</si>
  <si>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</si>
  <si>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</si>
  <si>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</si>
  <si>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</si>
  <si>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</si>
  <si>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</si>
  <si>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</si>
  <si>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</si>
  <si>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</si>
  <si>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</si>
  <si>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</si>
  <si>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</si>
  <si>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</si>
  <si>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</si>
  <si>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</si>
  <si>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</si>
  <si>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</si>
  <si>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</si>
  <si>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</si>
  <si>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</si>
  <si>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</si>
  <si>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</si>
  <si>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</si>
  <si>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</si>
  <si>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</si>
  <si>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</si>
  <si>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</si>
  <si>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</si>
  <si>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</si>
  <si>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</si>
  <si>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</si>
  <si>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</si>
  <si>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</si>
  <si>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</si>
  <si>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</si>
  <si>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</si>
  <si>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</si>
  <si>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</si>
  <si>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</si>
  <si>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</si>
  <si>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</si>
  <si>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</si>
  <si>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</si>
  <si>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</si>
  <si>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</si>
  <si>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</si>
  <si>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</si>
  <si>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</si>
  <si>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</si>
  <si>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</si>
  <si>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</si>
  <si>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</si>
  <si>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</si>
  <si>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</si>
  <si>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</si>
  <si>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</si>
  <si>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</si>
  <si>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</si>
  <si>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</si>
  <si>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</si>
  <si>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</si>
  <si>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</si>
  <si>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</si>
  <si>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</si>
  <si>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</si>
  <si>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</si>
  <si>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</si>
  <si>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</si>
  <si>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</si>
  <si>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</si>
  <si>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</si>
  <si>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</si>
  <si>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</si>
  <si>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</si>
  <si>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</si>
  <si>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</si>
  <si>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</si>
  <si>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</si>
  <si>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</si>
  <si>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</si>
  <si>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</si>
  <si>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</si>
  <si>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</si>
  <si>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</si>
  <si>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</si>
  <si>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</si>
  <si>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</si>
  <si>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</si>
  <si>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</si>
  <si>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</si>
  <si>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</si>
  <si>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</si>
  <si>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</si>
  <si>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</si>
  <si>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</si>
  <si>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</si>
  <si>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</si>
  <si>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</si>
  <si>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</si>
  <si>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</si>
  <si>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</si>
  <si>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</si>
  <si>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</si>
  <si>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</si>
  <si>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</si>
  <si>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</si>
  <si>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</si>
  <si>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</si>
  <si>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</si>
  <si>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</si>
  <si>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</si>
  <si>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</si>
  <si>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</si>
  <si>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</si>
  <si>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</si>
  <si>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</si>
  <si>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</si>
  <si>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</si>
  <si>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</si>
  <si>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</si>
  <si>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</si>
  <si>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</si>
  <si>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</si>
  <si>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</si>
  <si>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</si>
  <si>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</si>
  <si>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</si>
  <si>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</si>
  <si>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</si>
  <si>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</si>
  <si>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</si>
  <si>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</si>
  <si>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</si>
  <si>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</si>
  <si>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</si>
  <si>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</si>
  <si>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</si>
  <si>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</si>
  <si>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</si>
  <si>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</si>
  <si>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</si>
  <si>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</si>
  <si>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</si>
  <si>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</si>
  <si>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</si>
  <si>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</si>
  <si>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</si>
  <si>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</si>
  <si>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</si>
  <si>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</si>
  <si>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</si>
  <si>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</si>
  <si>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</si>
  <si>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</si>
  <si>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</si>
  <si>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</si>
  <si>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</si>
  <si>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</si>
  <si>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</si>
  <si>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</si>
  <si>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</si>
  <si>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</si>
  <si>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</si>
  <si>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</si>
  <si>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</si>
  <si>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</si>
  <si>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</si>
  <si>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</si>
  <si>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</si>
  <si>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</si>
  <si>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</si>
  <si>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</si>
  <si>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</si>
  <si>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</si>
  <si>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</si>
  <si>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</si>
  <si>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</si>
  <si>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</si>
  <si>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</si>
  <si>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</si>
  <si>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</si>
  <si>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</si>
  <si>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</si>
  <si>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</si>
  <si>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</si>
  <si>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</si>
  <si>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</si>
  <si>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</si>
  <si>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</si>
  <si>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</si>
  <si>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</si>
  <si>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</si>
  <si>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</si>
  <si>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</si>
  <si>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</si>
  <si>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</si>
  <si>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</si>
  <si>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</si>
  <si>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</si>
  <si>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</si>
  <si>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</si>
  <si>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</si>
  <si>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</si>
  <si>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</si>
  <si>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</si>
  <si>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</si>
  <si>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</si>
  <si>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</si>
  <si>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</si>
  <si>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</si>
  <si>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</si>
  <si>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</si>
  <si>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</si>
  <si>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</si>
  <si>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</si>
  <si>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</si>
  <si>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</si>
  <si>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</si>
  <si>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</si>
  <si>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</si>
  <si>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</si>
  <si>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</si>
  <si>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</si>
  <si>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</si>
  <si>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</si>
  <si>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</si>
  <si>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</si>
  <si>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</si>
  <si>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</si>
  <si>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</si>
  <si>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</si>
  <si>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</si>
  <si>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</si>
  <si>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</si>
  <si>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</si>
  <si>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</si>
  <si>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</si>
  <si>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</si>
  <si>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</si>
  <si>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</si>
  <si>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</si>
  <si>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</si>
  <si>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</si>
  <si>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</si>
  <si>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</si>
  <si>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</si>
  <si>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</si>
  <si>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</si>
  <si>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</si>
  <si>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</si>
  <si>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</si>
  <si>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</si>
  <si>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</si>
  <si>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</si>
  <si>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</si>
  <si>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</si>
  <si>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</si>
  <si>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</si>
  <si>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</si>
  <si>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</si>
  <si>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</si>
  <si>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</si>
  <si>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</si>
  <si>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</si>
  <si>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</si>
  <si>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</si>
  <si>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</si>
  <si>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</si>
  <si>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</si>
  <si>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</si>
  <si>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</si>
  <si>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</si>
  <si>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</si>
  <si>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</si>
  <si>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</si>
  <si>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</si>
  <si>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</si>
  <si>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</si>
  <si>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</si>
  <si>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</si>
  <si>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</si>
  <si>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</si>
  <si>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</si>
  <si>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</si>
  <si>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</si>
  <si>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</si>
  <si>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</si>
  <si>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</si>
  <si>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</si>
  <si>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</si>
  <si>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</si>
  <si>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</si>
  <si>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</si>
  <si>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</si>
  <si>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</si>
  <si>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</si>
  <si>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</si>
  <si>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</si>
  <si>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</si>
  <si>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</si>
  <si>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</si>
  <si>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</si>
  <si>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</si>
  <si>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</si>
  <si>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</si>
  <si>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</si>
  <si>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</si>
  <si>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</si>
  <si>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</si>
  <si>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</si>
  <si>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</si>
  <si>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</si>
  <si>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</si>
  <si>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</si>
  <si>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</si>
  <si>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</si>
  <si>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</si>
  <si>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</si>
  <si>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</si>
  <si>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</si>
  <si>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</si>
  <si>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</si>
  <si>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</si>
  <si>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</si>
  <si>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</si>
  <si>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</si>
  <si>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</si>
  <si>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</si>
  <si>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</si>
  <si>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</si>
  <si>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</si>
  <si>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</si>
  <si>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</si>
  <si>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</si>
  <si>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</si>
  <si>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</si>
  <si>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</si>
  <si>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</si>
  <si>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</si>
  <si>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</si>
  <si>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</si>
  <si>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</si>
  <si>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</si>
  <si>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</si>
  <si>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</si>
  <si>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</si>
  <si>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</si>
  <si>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</si>
  <si>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</si>
  <si>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</si>
  <si>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</si>
  <si>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</si>
  <si>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</si>
  <si>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</si>
  <si>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</si>
  <si>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</si>
  <si>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</si>
  <si>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</si>
  <si>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</si>
  <si>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</si>
  <si>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</si>
  <si>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</si>
  <si>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</si>
  <si>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</si>
  <si>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</si>
  <si>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</si>
  <si>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</si>
  <si>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</si>
  <si>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</si>
  <si>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</si>
  <si>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</si>
  <si>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</si>
  <si>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</si>
  <si>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</si>
  <si>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</si>
  <si>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</si>
  <si>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</si>
  <si>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</si>
  <si>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</si>
  <si>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</si>
  <si>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</si>
  <si>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</si>
  <si>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</si>
  <si>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</si>
  <si>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</si>
  <si>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</si>
  <si>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</si>
  <si>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</si>
  <si>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</si>
  <si>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</si>
  <si>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</si>
  <si>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</si>
  <si>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</si>
  <si>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</si>
  <si>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</si>
  <si>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</si>
  <si>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</si>
  <si>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</si>
  <si>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</si>
  <si>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</si>
  <si>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</si>
  <si>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</si>
  <si>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</si>
  <si>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</si>
  <si>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</si>
  <si>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</si>
  <si>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</si>
  <si>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</si>
  <si>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</si>
  <si>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</si>
  <si>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</si>
  <si>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</si>
  <si>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</si>
  <si>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</si>
  <si>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</si>
  <si>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</si>
  <si>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</si>
  <si>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</si>
  <si>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</si>
  <si>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</si>
  <si>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</si>
  <si>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</si>
  <si>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</si>
  <si>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</si>
  <si>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</si>
  <si>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</si>
  <si>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</si>
  <si>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</si>
  <si>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</si>
  <si>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</si>
  <si>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</si>
  <si>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</si>
  <si>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</si>
  <si>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</si>
  <si>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</si>
  <si>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</si>
  <si>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</si>
  <si>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</si>
  <si>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</si>
  <si>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</si>
  <si>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</si>
  <si>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</si>
  <si>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</si>
  <si>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</si>
  <si>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</si>
  <si>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</si>
  <si>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</si>
  <si>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</si>
  <si>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</si>
  <si>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</si>
  <si>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</si>
  <si>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</si>
  <si>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</si>
  <si>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</si>
  <si>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</si>
  <si>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</si>
  <si>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</si>
  <si>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</si>
  <si>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</si>
  <si>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</si>
  <si>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</si>
  <si>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</si>
  <si>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</si>
  <si>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</si>
  <si>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</si>
  <si>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</si>
  <si>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</si>
  <si>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</si>
  <si>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</si>
  <si>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</si>
  <si>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</si>
  <si>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</si>
  <si>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</si>
  <si>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</si>
  <si>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</si>
  <si>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</si>
  <si>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</si>
  <si>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</si>
  <si>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</si>
  <si>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</si>
  <si>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</si>
  <si>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</si>
  <si>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</si>
  <si>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</si>
  <si>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</si>
  <si>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</si>
  <si>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</si>
  <si>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</si>
  <si>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</si>
  <si>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</si>
  <si>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</si>
  <si>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</si>
  <si>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</si>
  <si>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</si>
  <si>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</si>
  <si>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</si>
  <si>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</si>
  <si>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</si>
  <si>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</si>
  <si>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</si>
  <si>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</si>
  <si>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</si>
  <si>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</si>
  <si>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</si>
  <si>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</si>
  <si>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</si>
  <si>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</si>
  <si>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</si>
  <si>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</si>
  <si>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</si>
  <si>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</si>
  <si>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</si>
  <si>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</si>
  <si>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</si>
  <si>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</si>
  <si>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</si>
  <si>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</si>
  <si>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</si>
  <si>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</si>
  <si>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</si>
  <si>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</si>
  <si>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</si>
  <si>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</si>
  <si>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</si>
  <si>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</si>
  <si>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</si>
  <si>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</si>
  <si>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</si>
  <si>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</si>
  <si>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</si>
  <si>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</si>
  <si>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</si>
  <si>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</si>
  <si>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</si>
  <si>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</si>
  <si>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</si>
  <si>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</si>
  <si>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</si>
  <si>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</si>
  <si>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</si>
  <si>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</si>
  <si>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</si>
  <si>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</si>
  <si>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</si>
  <si>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</si>
  <si>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</si>
  <si>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</si>
  <si>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</si>
  <si>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</si>
  <si>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</si>
  <si>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</si>
  <si>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</si>
  <si>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</si>
  <si>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</si>
  <si>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</si>
  <si>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</si>
  <si>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</si>
  <si>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</si>
  <si>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</si>
  <si>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</si>
  <si>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</si>
  <si>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</si>
  <si>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</si>
  <si>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</si>
  <si>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</si>
  <si>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</si>
  <si>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</si>
  <si>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</si>
  <si>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</si>
  <si>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</si>
  <si>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</si>
  <si>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</si>
  <si>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</si>
  <si>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</si>
  <si>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</si>
  <si>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</si>
  <si>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</si>
  <si>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</si>
  <si>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</si>
  <si>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</si>
  <si>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</si>
  <si>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</si>
  <si>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</si>
  <si>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</si>
  <si>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</si>
  <si>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</si>
  <si>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</si>
  <si>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</si>
  <si>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</si>
  <si>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</si>
  <si>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</si>
  <si>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</si>
  <si>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</si>
  <si>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</si>
  <si>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</si>
  <si>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</si>
  <si>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</si>
  <si>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</si>
  <si>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</si>
  <si>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</si>
  <si>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</si>
  <si>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</si>
  <si>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</si>
  <si>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</si>
  <si>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</si>
  <si>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</si>
  <si>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</si>
  <si>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</si>
  <si>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</si>
  <si>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</si>
  <si>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</si>
  <si>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</si>
  <si>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</si>
  <si>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</si>
  <si>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</si>
  <si>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</si>
  <si>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</si>
  <si>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</si>
  <si>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</si>
  <si>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</si>
  <si>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</si>
  <si>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</si>
  <si>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</si>
  <si>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</si>
  <si>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</si>
  <si>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</si>
  <si>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</si>
  <si>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</si>
  <si>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</si>
  <si>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</si>
  <si>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</si>
  <si>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</si>
  <si>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</si>
  <si>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</si>
  <si>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</si>
  <si>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</si>
  <si>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</si>
  <si>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</si>
  <si>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</si>
  <si>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</si>
  <si>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</si>
  <si>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</si>
  <si>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</si>
  <si>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</si>
  <si>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</si>
  <si>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</si>
  <si>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</si>
  <si>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</si>
  <si>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</si>
  <si>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</si>
  <si>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</si>
  <si>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</si>
  <si>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</si>
  <si>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</si>
  <si>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</si>
  <si>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</si>
  <si>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</si>
  <si>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</si>
  <si>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</si>
  <si>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</si>
  <si>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</si>
  <si>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</si>
  <si>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</si>
  <si>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</si>
  <si>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</si>
  <si>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</si>
  <si>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</si>
  <si>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</si>
  <si>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</si>
  <si>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</si>
  <si>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</si>
  <si>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</si>
  <si>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</si>
  <si>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</si>
  <si>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</si>
  <si>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</si>
  <si>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</si>
  <si>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</si>
  <si>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</si>
  <si>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</si>
  <si>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</si>
  <si>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</si>
  <si>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</si>
  <si>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</si>
  <si>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</si>
  <si>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</si>
  <si>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</si>
  <si>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</si>
  <si>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</si>
  <si>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</si>
  <si>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</si>
  <si>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</si>
  <si>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</si>
  <si>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</si>
  <si>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</si>
  <si>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</si>
  <si>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</si>
  <si>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</si>
  <si>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</si>
  <si>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</si>
  <si>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</si>
  <si>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</si>
  <si>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</si>
  <si>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</si>
  <si>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</si>
  <si>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</si>
  <si>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</si>
  <si>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</si>
  <si>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</si>
  <si>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</si>
  <si>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</si>
  <si>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</si>
  <si>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</si>
  <si>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</si>
  <si>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</si>
  <si>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</si>
  <si>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</si>
  <si>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</si>
  <si>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</si>
  <si>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</si>
  <si>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</si>
  <si>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</si>
  <si>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</si>
  <si>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</si>
  <si>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</si>
  <si>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</si>
  <si>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</si>
  <si>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</si>
  <si>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</si>
  <si>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</si>
  <si>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</si>
  <si>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</si>
  <si>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</si>
  <si>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</si>
  <si>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</si>
  <si>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</si>
  <si>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</si>
  <si>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</si>
  <si>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</si>
  <si>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</si>
  <si>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</si>
  <si>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</si>
  <si>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</si>
  <si>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</si>
  <si>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</si>
  <si>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</si>
  <si>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</si>
  <si>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</si>
  <si>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</si>
  <si>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</si>
  <si>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</si>
  <si>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</si>
  <si>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</si>
  <si>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</si>
  <si>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</si>
  <si>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</si>
  <si>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</si>
  <si>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</si>
  <si>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</si>
  <si>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</si>
  <si>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</si>
  <si>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</si>
  <si>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</si>
  <si>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</si>
  <si>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</si>
  <si>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</si>
  <si>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</si>
  <si>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</si>
  <si>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</si>
  <si>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</si>
  <si>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</si>
  <si>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</si>
  <si>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</si>
  <si>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</si>
  <si>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</si>
  <si>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</si>
  <si>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</si>
  <si>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</si>
  <si>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</si>
  <si>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</si>
  <si>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</si>
  <si>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</si>
  <si>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</si>
  <si>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</si>
  <si>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</si>
  <si>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</si>
  <si>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</si>
  <si>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</si>
  <si>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</si>
  <si>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</si>
  <si>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</si>
  <si>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</si>
  <si>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</si>
  <si>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</si>
  <si>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</si>
  <si>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</si>
  <si>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</si>
  <si>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</si>
  <si>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</si>
  <si>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</si>
  <si>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</si>
  <si>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</si>
  <si>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</si>
  <si>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</si>
  <si>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</si>
  <si>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</si>
  <si>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</si>
  <si>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</si>
  <si>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</si>
  <si>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</si>
  <si>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</si>
  <si>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</si>
  <si>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</si>
  <si>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</si>
  <si>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</si>
  <si>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</si>
  <si>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</si>
  <si>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</si>
  <si>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</si>
  <si>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</si>
  <si>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</si>
  <si>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</si>
  <si>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</si>
  <si>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</si>
  <si>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</si>
  <si>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</si>
  <si>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</si>
  <si>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</si>
  <si>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</si>
  <si>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</si>
  <si>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</si>
  <si>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</si>
  <si>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</si>
  <si>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</si>
  <si>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</si>
  <si>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</si>
  <si>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</si>
  <si>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</si>
  <si>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</si>
  <si>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</si>
  <si>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</si>
  <si>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</si>
  <si>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</si>
  <si>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</si>
  <si>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</si>
  <si>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</si>
  <si>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</si>
  <si>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</si>
  <si>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</si>
  <si>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</si>
  <si>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</si>
  <si>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</si>
  <si>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</si>
  <si>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</si>
  <si>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</si>
  <si>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</si>
  <si>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</si>
  <si>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</si>
  <si>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</si>
  <si>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</si>
  <si>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</si>
  <si>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</si>
  <si>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</si>
  <si>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</si>
  <si>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</si>
  <si>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</si>
  <si>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</si>
  <si>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</si>
  <si>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</si>
  <si>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</si>
  <si>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</si>
  <si>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</si>
  <si>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</si>
  <si>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</si>
  <si>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</si>
  <si>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</si>
  <si>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</si>
  <si>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</si>
  <si>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</si>
  <si>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</si>
  <si>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</si>
  <si>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</si>
  <si>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</si>
  <si>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</si>
  <si>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</si>
  <si>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</si>
  <si>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</si>
  <si>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</si>
  <si>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</si>
  <si>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</si>
  <si>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</si>
  <si>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</si>
  <si>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</si>
  <si>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</si>
  <si>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</si>
  <si>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</si>
  <si>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</si>
  <si>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</si>
  <si>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</si>
  <si>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</si>
  <si>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</si>
  <si>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</si>
  <si>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</si>
  <si>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</si>
  <si>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</si>
  <si>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</si>
  <si>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</si>
  <si>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</si>
  <si>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</si>
  <si>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</si>
  <si>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</si>
  <si>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</si>
  <si>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</si>
  <si>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</si>
  <si>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</si>
  <si>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</si>
  <si>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</si>
  <si>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</si>
  <si>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</si>
  <si>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</si>
  <si>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</si>
  <si>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</si>
  <si>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</si>
  <si>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</si>
  <si>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</si>
  <si>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</si>
  <si>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</si>
  <si>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</si>
  <si>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</si>
  <si>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</si>
  <si>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</si>
  <si>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</si>
  <si>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</si>
  <si>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</si>
  <si>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</si>
  <si>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</si>
  <si>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</si>
  <si>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</si>
  <si>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</si>
  <si>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</si>
  <si>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</si>
  <si>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</si>
  <si>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</si>
  <si>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</si>
  <si>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</si>
  <si>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</si>
  <si>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</si>
  <si>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</si>
  <si>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</si>
  <si>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</si>
  <si>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</si>
  <si>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</si>
  <si>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</si>
  <si>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</si>
  <si>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</si>
  <si>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</si>
  <si>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</si>
  <si>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</si>
  <si>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</si>
  <si>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</si>
  <si>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</si>
  <si>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</si>
  <si>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</si>
  <si>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</si>
  <si>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</si>
  <si>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</si>
  <si>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</si>
  <si>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</si>
  <si>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</si>
  <si>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</si>
  <si>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</si>
  <si>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</si>
  <si>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</si>
  <si>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</si>
  <si>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</si>
  <si>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</si>
  <si>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</si>
  <si>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</si>
  <si>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</si>
  <si>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</si>
  <si>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</si>
  <si>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</si>
  <si>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</si>
  <si>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</si>
  <si>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</si>
  <si>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</si>
  <si>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</si>
  <si>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</si>
  <si>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</si>
  <si>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</si>
  <si>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</si>
  <si>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</si>
  <si>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</si>
  <si>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</si>
  <si>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</si>
  <si>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</si>
  <si>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</si>
  <si>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</si>
  <si>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</si>
  <si>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</si>
  <si>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</si>
  <si>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</si>
  <si>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</si>
  <si>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</si>
  <si>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</si>
  <si>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</si>
  <si>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</si>
  <si>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</si>
  <si>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</si>
  <si>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</si>
  <si>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</si>
  <si>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</si>
  <si>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</si>
  <si>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</si>
  <si>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</si>
  <si>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</si>
  <si>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</si>
  <si>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</si>
  <si>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</si>
  <si>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</si>
  <si>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</si>
  <si>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</si>
  <si>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</si>
  <si>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</si>
  <si>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</si>
  <si>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</si>
  <si>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</si>
  <si>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</si>
  <si>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</si>
  <si>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</si>
  <si>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</si>
  <si>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</si>
  <si>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</si>
  <si>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</si>
  <si>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</si>
  <si>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</si>
  <si>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</si>
  <si>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</si>
  <si>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</si>
  <si>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</si>
  <si>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</si>
  <si>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</si>
  <si>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</si>
  <si>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</si>
  <si>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</si>
  <si>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</si>
  <si>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</si>
  <si>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</si>
  <si>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</si>
  <si>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</si>
  <si>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</si>
  <si>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</si>
  <si>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</si>
  <si>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</si>
  <si>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</si>
  <si>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</si>
  <si>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</si>
  <si>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</si>
  <si>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</si>
  <si>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</si>
  <si>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</si>
  <si>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</si>
  <si>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</si>
  <si>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</si>
  <si>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</si>
  <si>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</si>
  <si>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</si>
  <si>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</si>
  <si>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</si>
  <si>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</si>
  <si>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</si>
  <si>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</si>
  <si>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</si>
  <si>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</si>
  <si>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</si>
  <si>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</si>
  <si>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</si>
  <si>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</si>
  <si>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</si>
  <si>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</si>
  <si>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</si>
  <si>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</si>
  <si>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</si>
  <si>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</si>
  <si>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</si>
  <si>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</si>
  <si>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</si>
  <si>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</si>
  <si>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</si>
  <si>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</si>
  <si>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</si>
  <si>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</si>
  <si>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</si>
  <si>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</si>
  <si>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</si>
  <si>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</si>
  <si>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</si>
  <si>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</si>
  <si>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</si>
  <si>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</si>
  <si>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</si>
  <si>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</si>
  <si>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</si>
  <si>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</si>
  <si>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</si>
  <si>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</si>
  <si>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</si>
  <si>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</si>
  <si>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</si>
  <si>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</si>
  <si>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</si>
  <si>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</si>
  <si>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</si>
  <si>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</si>
  <si>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</si>
  <si>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</si>
  <si>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</si>
  <si>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</si>
  <si>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</si>
  <si>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</si>
  <si>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</si>
  <si>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</si>
  <si>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</si>
  <si>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</si>
  <si>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</si>
  <si>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</si>
  <si>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</si>
  <si>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</si>
  <si>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</si>
  <si>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</si>
  <si>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</si>
  <si>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</si>
  <si>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</si>
  <si>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</si>
  <si>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</si>
  <si>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</si>
  <si>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</si>
  <si>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</si>
  <si>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</si>
  <si>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</si>
  <si>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</si>
  <si>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</si>
  <si>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</si>
  <si>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</si>
  <si>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</si>
  <si>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</si>
  <si>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</si>
  <si>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</si>
  <si>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</si>
  <si>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</si>
  <si>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</si>
  <si>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</si>
  <si>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</si>
  <si>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</si>
  <si>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</si>
  <si>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</si>
  <si>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</si>
  <si>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</si>
  <si>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</si>
  <si>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</si>
  <si>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</si>
  <si>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</si>
  <si>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</si>
  <si>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</si>
  <si>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</si>
  <si>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</si>
  <si>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</si>
  <si>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</si>
  <si>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</si>
  <si>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</si>
  <si>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</si>
  <si>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</si>
  <si>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</si>
  <si>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</si>
  <si>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</si>
  <si>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</si>
  <si>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</si>
  <si>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</si>
  <si>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</si>
  <si>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</si>
  <si>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</si>
  <si>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</si>
  <si>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</si>
  <si>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</si>
  <si>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</si>
  <si>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</si>
  <si>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</si>
  <si>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</si>
  <si>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</si>
  <si>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</si>
  <si>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</si>
  <si>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</si>
  <si>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</si>
  <si>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</si>
  <si>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</si>
  <si>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</si>
  <si>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</si>
  <si>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</si>
  <si>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</si>
  <si>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</si>
  <si>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</si>
  <si>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</si>
  <si>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</si>
  <si>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</si>
  <si>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</si>
  <si>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</si>
  <si>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</si>
  <si>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</si>
  <si>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</si>
  <si>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</si>
  <si>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</si>
  <si>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</si>
  <si>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</si>
  <si>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</si>
  <si>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</si>
  <si>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</si>
  <si>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</si>
  <si>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</si>
  <si>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</si>
  <si>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</si>
  <si>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</si>
  <si>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</si>
  <si>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</si>
  <si>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</si>
  <si>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</si>
  <si>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</si>
  <si>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</si>
  <si>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</si>
  <si>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</si>
  <si>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</si>
  <si>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</si>
  <si>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</si>
  <si>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</si>
  <si>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</si>
  <si>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</si>
  <si>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</si>
  <si>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</si>
  <si>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</si>
  <si>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</si>
  <si>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</si>
  <si>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</si>
  <si>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</si>
  <si>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</si>
  <si>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</si>
  <si>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</si>
  <si>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</si>
  <si>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</si>
  <si>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</si>
  <si>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</si>
  <si>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</si>
  <si>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</si>
  <si>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</si>
  <si>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</si>
  <si>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</si>
  <si>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</si>
  <si>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</si>
  <si>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</si>
  <si>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</si>
  <si>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</si>
  <si>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</si>
  <si>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</si>
  <si>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</si>
  <si>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</si>
  <si>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</si>
  <si>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</si>
  <si>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</si>
  <si>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</si>
  <si>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</si>
  <si>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</si>
  <si>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</si>
  <si>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</si>
  <si>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</si>
  <si>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</si>
  <si>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</si>
  <si>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</si>
  <si>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</si>
  <si>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</si>
  <si>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</si>
  <si>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</si>
  <si>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</si>
  <si>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</si>
  <si>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</si>
  <si>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</si>
  <si>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</si>
  <si>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</si>
  <si>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</si>
  <si>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</si>
  <si>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</si>
  <si>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</si>
  <si>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</si>
  <si>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</si>
  <si>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</si>
  <si>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</si>
  <si>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</si>
  <si>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</si>
  <si>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</si>
  <si>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</si>
  <si>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</si>
  <si>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</si>
  <si>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</si>
  <si>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</si>
  <si>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</si>
  <si>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</si>
  <si>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</si>
  <si>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</si>
  <si>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</si>
  <si>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</si>
  <si>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</si>
  <si>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</si>
  <si>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</si>
  <si>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</si>
  <si>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</si>
  <si>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</si>
  <si>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</si>
  <si>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</si>
  <si>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</si>
  <si>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</si>
  <si>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</si>
  <si>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</si>
  <si>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</si>
  <si>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</si>
  <si>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</si>
  <si>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</si>
  <si>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</si>
  <si>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</si>
  <si>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</si>
  <si>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</si>
  <si>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</si>
  <si>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</si>
  <si>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</si>
  <si>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</si>
  <si>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</si>
  <si>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</si>
  <si>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</si>
  <si>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</si>
  <si>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</si>
  <si>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</si>
  <si>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</si>
  <si>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</si>
  <si>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</si>
  <si>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</si>
  <si>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</si>
  <si>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</si>
  <si>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</si>
  <si>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</si>
  <si>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</si>
  <si>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</si>
  <si>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</si>
  <si>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</si>
  <si>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</si>
  <si>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</si>
  <si>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</si>
  <si>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</si>
  <si>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</si>
  <si>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</si>
  <si>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</si>
  <si>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</si>
  <si>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</si>
  <si>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</si>
  <si>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</si>
  <si>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</si>
  <si>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</si>
  <si>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</si>
  <si>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</si>
  <si>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</si>
  <si>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</si>
  <si>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</si>
  <si>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</si>
  <si>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</si>
  <si>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</si>
  <si>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</si>
  <si>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</si>
  <si>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</si>
  <si>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</si>
  <si>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</si>
  <si>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</si>
  <si>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</si>
  <si>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</si>
  <si>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</si>
  <si>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</si>
  <si>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</si>
  <si>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</si>
  <si>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</si>
  <si>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</si>
  <si>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</si>
  <si>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</si>
  <si>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</si>
  <si>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</si>
  <si>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</si>
  <si>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</si>
  <si>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</si>
  <si>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</si>
  <si>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</si>
  <si>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</si>
  <si>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</si>
  <si>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</si>
  <si>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</si>
  <si>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</si>
  <si>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</si>
  <si>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</si>
  <si>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</si>
  <si>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</si>
  <si>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</si>
  <si>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</si>
  <si>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</si>
  <si>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</si>
  <si>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</si>
  <si>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</si>
  <si>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</si>
  <si>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</si>
  <si>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</si>
  <si>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</si>
  <si>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</si>
  <si>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</si>
  <si>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</si>
  <si>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</si>
  <si>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</si>
  <si>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</si>
  <si>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</si>
  <si>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</si>
  <si>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</si>
  <si>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</si>
  <si>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</si>
  <si>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</si>
  <si>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</si>
  <si>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</si>
  <si>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</si>
  <si>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</si>
  <si>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</si>
  <si>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</si>
  <si>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</si>
  <si>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</si>
  <si>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</si>
  <si>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</si>
  <si>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</si>
  <si>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</si>
  <si>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</si>
  <si>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</si>
  <si>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</si>
  <si>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</si>
  <si>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</si>
  <si>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</si>
  <si>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</si>
  <si>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</si>
  <si>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</si>
  <si>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</si>
  <si>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</si>
  <si>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</si>
  <si>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</si>
  <si>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</si>
  <si>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</si>
  <si>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</si>
  <si>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</si>
  <si>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</si>
  <si>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</si>
  <si>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</si>
  <si>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</si>
  <si>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</si>
  <si>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</si>
  <si>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</si>
  <si>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</si>
  <si>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</si>
  <si>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</si>
  <si>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</si>
  <si>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</si>
  <si>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</si>
  <si>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</si>
  <si>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</si>
  <si>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</si>
  <si>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</si>
  <si>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</si>
  <si>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</si>
  <si>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</si>
  <si>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</si>
  <si>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</si>
  <si>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</si>
  <si>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</si>
  <si>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</si>
  <si>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</si>
  <si>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</si>
  <si>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</si>
  <si>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</si>
  <si>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</si>
  <si>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</si>
  <si>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</si>
  <si>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</si>
  <si>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</si>
  <si>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</si>
  <si>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</si>
  <si>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</si>
  <si>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</si>
  <si>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</si>
  <si>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</si>
  <si>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</si>
  <si>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</si>
  <si>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</si>
  <si>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</si>
  <si>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</si>
  <si>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</si>
  <si>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</si>
  <si>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</si>
  <si>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</si>
  <si>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</si>
  <si>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</si>
  <si>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</si>
  <si>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</si>
  <si>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</si>
  <si>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</si>
  <si>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</si>
  <si>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</si>
  <si>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</si>
  <si>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</si>
  <si>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</si>
  <si>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</si>
  <si>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</si>
  <si>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</si>
  <si>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</si>
  <si>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</si>
  <si>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</si>
  <si>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</si>
  <si>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</si>
  <si>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</si>
  <si>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</si>
  <si>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</si>
  <si>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</si>
  <si>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</si>
  <si>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</si>
  <si>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</si>
  <si>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</si>
  <si>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</si>
  <si>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</si>
  <si>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</si>
  <si>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</si>
  <si>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</si>
  <si>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</si>
  <si>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</si>
  <si>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</si>
  <si>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</si>
  <si>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</si>
  <si>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</si>
  <si>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</si>
  <si>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</si>
  <si>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</si>
  <si>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</si>
  <si>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</si>
  <si>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</si>
  <si>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</si>
  <si>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</si>
  <si>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</si>
  <si>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</si>
  <si>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</si>
  <si>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</si>
  <si>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</si>
  <si>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</si>
  <si>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</si>
  <si>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</si>
  <si>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</si>
  <si>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</si>
  <si>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</si>
  <si>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</si>
  <si>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</si>
  <si>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</si>
  <si>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</si>
  <si>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</si>
  <si>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</si>
  <si>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</si>
  <si>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</si>
  <si>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</si>
  <si>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</si>
  <si>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</si>
  <si>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</si>
  <si>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</si>
  <si>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</si>
  <si>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</si>
  <si>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</si>
  <si>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</si>
  <si>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</si>
  <si>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</si>
  <si>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</si>
  <si>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</si>
  <si>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</si>
  <si>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</si>
  <si>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</si>
  <si>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</si>
  <si>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</si>
  <si>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</si>
  <si>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</si>
  <si>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</si>
  <si>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</si>
  <si>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</si>
  <si>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</si>
  <si>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</si>
  <si>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</si>
  <si>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</si>
  <si>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</si>
  <si>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</si>
  <si>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</si>
  <si>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</si>
  <si>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</si>
  <si>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</si>
  <si>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</si>
  <si>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</si>
  <si>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</si>
  <si>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</si>
  <si>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</si>
  <si>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</si>
  <si>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</si>
  <si>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</si>
  <si>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</si>
  <si>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</si>
  <si>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</si>
  <si>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</si>
  <si>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</si>
  <si>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</si>
  <si>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</si>
  <si>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</si>
  <si>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</si>
  <si>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</si>
  <si>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</si>
  <si>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</si>
  <si>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</si>
  <si>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</si>
  <si>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</si>
  <si>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</si>
  <si>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</si>
  <si>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</si>
  <si>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</si>
  <si>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</si>
  <si>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</si>
  <si>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</si>
  <si>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</si>
  <si>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</si>
  <si>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</si>
  <si>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</si>
  <si>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</si>
  <si>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</si>
  <si>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</si>
  <si>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</si>
  <si>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</si>
  <si>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</si>
  <si>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</si>
  <si>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</si>
  <si>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</si>
  <si>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</si>
  <si>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</si>
  <si>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</si>
  <si>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</si>
  <si>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</si>
  <si>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</si>
  <si>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</si>
  <si>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</si>
  <si>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</si>
  <si>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</si>
  <si>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</si>
  <si>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</si>
  <si>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</si>
  <si>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</si>
  <si>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</si>
  <si>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</si>
  <si>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</si>
  <si>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</si>
  <si>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</si>
  <si>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</si>
  <si>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</si>
  <si>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</si>
  <si>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</si>
  <si>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</si>
  <si>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</si>
  <si>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</si>
  <si>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</si>
  <si>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</si>
  <si>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</si>
  <si>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</si>
  <si>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</si>
  <si>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</si>
  <si>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</si>
  <si>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</si>
  <si>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</si>
  <si>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</si>
  <si>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</si>
  <si>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</si>
  <si>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</si>
  <si>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</si>
  <si>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</si>
  <si>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</si>
  <si>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</si>
  <si>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</si>
  <si>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</si>
  <si>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</si>
  <si>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</si>
  <si>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</si>
  <si>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</si>
  <si>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</si>
  <si>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</si>
  <si>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</si>
  <si>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</si>
  <si>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</si>
  <si>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</si>
  <si>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</si>
  <si>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</si>
  <si>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</si>
  <si>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</si>
  <si>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</si>
  <si>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</si>
  <si>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</si>
  <si>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</si>
  <si>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</si>
  <si>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</si>
  <si>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</si>
  <si>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</si>
  <si>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</si>
  <si>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</si>
  <si>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</si>
  <si>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</si>
  <si>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</si>
  <si>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</si>
  <si>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</si>
  <si>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</si>
  <si>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</si>
  <si>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</si>
  <si>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</si>
  <si>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</si>
  <si>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</si>
  <si>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</si>
  <si>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</si>
  <si>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</si>
  <si>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</si>
  <si>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</si>
  <si>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</si>
  <si>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</si>
  <si>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</si>
  <si>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</si>
  <si>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</si>
  <si>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</si>
  <si>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</si>
  <si>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</si>
  <si>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</si>
  <si>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</si>
  <si>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</si>
  <si>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</si>
  <si>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</si>
  <si>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</si>
  <si>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</si>
  <si>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</si>
  <si>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</si>
  <si>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</si>
  <si>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</si>
  <si>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</si>
  <si>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</si>
  <si>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</si>
  <si>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</si>
  <si>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</si>
  <si>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</si>
  <si>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</si>
  <si>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</si>
  <si>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</si>
  <si>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</si>
  <si>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</si>
  <si>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</si>
  <si>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</si>
  <si>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</si>
  <si>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</si>
  <si>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</si>
  <si>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</si>
  <si>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</si>
  <si>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</si>
  <si>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</si>
  <si>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</si>
  <si>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</si>
  <si>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</si>
  <si>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</si>
  <si>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</si>
  <si>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</si>
  <si>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</si>
  <si>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</si>
  <si>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</si>
  <si>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</si>
  <si>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</si>
  <si>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</si>
  <si>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</si>
  <si>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</si>
  <si>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</si>
  <si>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</si>
  <si>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</si>
  <si>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</si>
  <si>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</si>
  <si>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</si>
  <si>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</si>
  <si>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</si>
  <si>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</si>
  <si>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</si>
  <si>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</si>
  <si>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</si>
  <si>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</si>
  <si>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</si>
  <si>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</si>
  <si>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</si>
  <si>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</si>
  <si>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</si>
  <si>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</si>
  <si>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</si>
  <si>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</si>
  <si>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</si>
  <si>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</si>
  <si>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</si>
  <si>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</si>
  <si>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</si>
  <si>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</si>
  <si>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</si>
  <si>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</si>
  <si>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</si>
  <si>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</si>
  <si>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</si>
  <si>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</si>
  <si>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</si>
  <si>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</si>
  <si>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</si>
  <si>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</si>
  <si>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</si>
  <si>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</si>
  <si>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</si>
  <si>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</si>
  <si>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</si>
  <si>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</si>
  <si>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</si>
  <si>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</si>
  <si>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</si>
  <si>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</si>
  <si>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</si>
  <si>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</si>
  <si>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</si>
  <si>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</si>
  <si>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</si>
  <si>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</si>
  <si>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</si>
  <si>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</si>
  <si>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</si>
  <si>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</si>
  <si>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</si>
  <si>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</si>
  <si>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</si>
  <si>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</si>
  <si>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</si>
  <si>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</si>
  <si>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</si>
  <si>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</si>
  <si>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</si>
  <si>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</si>
  <si>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</si>
  <si>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</si>
  <si>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</si>
  <si>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</si>
  <si>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</si>
  <si>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</si>
  <si>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</si>
  <si>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</si>
  <si>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</si>
  <si>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</si>
  <si>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</si>
  <si>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</si>
  <si>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</si>
  <si>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</si>
  <si>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</si>
  <si>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</si>
  <si>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</si>
  <si>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</si>
  <si>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</si>
  <si>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</si>
  <si>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</si>
  <si>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</si>
  <si>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</si>
  <si>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</si>
  <si>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</si>
  <si>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</si>
  <si>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</si>
  <si>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</si>
  <si>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</si>
  <si>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</si>
  <si>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</si>
  <si>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</si>
  <si>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</si>
  <si>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</si>
  <si>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</si>
  <si>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</si>
  <si>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</si>
  <si>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</si>
  <si>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</si>
  <si>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</si>
  <si>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</si>
  <si>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</si>
  <si>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</si>
  <si>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</si>
  <si>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</si>
  <si>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</si>
  <si>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</si>
  <si>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</si>
  <si>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</si>
  <si>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</si>
  <si>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</si>
  <si>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</si>
  <si>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</si>
  <si>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</si>
  <si>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</si>
  <si>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</si>
  <si>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</si>
  <si>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</si>
  <si>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</si>
  <si>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</si>
  <si>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</si>
  <si>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</si>
  <si>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</si>
  <si>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</si>
  <si>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</si>
  <si>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</si>
  <si>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</si>
  <si>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</si>
  <si>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</si>
  <si>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</si>
  <si>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</si>
  <si>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</si>
  <si>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</si>
  <si>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</si>
  <si>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</si>
  <si>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</si>
  <si>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</si>
  <si>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</si>
  <si>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</si>
  <si>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</si>
  <si>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</si>
  <si>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</si>
  <si>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</si>
  <si>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</si>
  <si>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</si>
  <si>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</si>
  <si>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</si>
  <si>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</si>
  <si>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</si>
  <si>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</si>
  <si>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</si>
  <si>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</si>
  <si>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</si>
  <si>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</si>
  <si>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</si>
  <si>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</si>
  <si>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</si>
  <si>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</si>
  <si>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</si>
  <si>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</si>
  <si>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</si>
  <si>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</si>
  <si>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</si>
  <si>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</si>
  <si>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</si>
  <si>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</si>
  <si>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</si>
  <si>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</si>
  <si>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</si>
  <si>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</si>
  <si>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</si>
  <si>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</si>
  <si>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</si>
  <si>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</si>
  <si>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</si>
  <si>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</si>
  <si>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</si>
  <si>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</si>
  <si>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</si>
  <si>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</si>
  <si>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</si>
  <si>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</si>
  <si>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</si>
  <si>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</si>
  <si>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</si>
  <si>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</si>
  <si>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</si>
  <si>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</si>
  <si>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</si>
  <si>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</si>
  <si>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</si>
  <si>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</si>
  <si>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</si>
  <si>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</si>
  <si>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</si>
  <si>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</si>
  <si>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</si>
  <si>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</si>
  <si>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</si>
  <si>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</si>
  <si>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</si>
  <si>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</si>
  <si>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</si>
  <si>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</si>
  <si>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</si>
  <si>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</si>
  <si>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</si>
  <si>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</si>
  <si>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</si>
  <si>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</si>
  <si>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</si>
  <si>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</si>
  <si>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</si>
  <si>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</si>
  <si>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</si>
  <si>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</si>
  <si>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</si>
  <si>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</si>
  <si>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</si>
  <si>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</si>
  <si>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</si>
  <si>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</si>
  <si>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</si>
  <si>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</si>
  <si>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</si>
  <si>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</si>
  <si>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</si>
  <si>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</si>
  <si>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</si>
  <si>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</si>
  <si>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</si>
  <si>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</si>
  <si>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</si>
  <si>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</si>
  <si>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</si>
  <si>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</si>
  <si>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</si>
  <si>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</si>
  <si>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</si>
  <si>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</si>
  <si>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</si>
  <si>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</si>
  <si>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</si>
  <si>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</si>
  <si>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</si>
  <si>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</si>
  <si>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</si>
  <si>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</si>
  <si>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</si>
  <si>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</si>
  <si>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</si>
  <si>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</si>
  <si>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</si>
  <si>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</si>
  <si>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</si>
  <si>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</si>
  <si>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</si>
  <si>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</si>
  <si>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</si>
  <si>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</si>
  <si>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</si>
  <si>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</si>
  <si>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</si>
  <si>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</si>
  <si>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</si>
  <si>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</si>
  <si>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</si>
  <si>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</si>
  <si>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</si>
  <si>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</si>
  <si>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</si>
  <si>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</si>
  <si>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</si>
  <si>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</si>
  <si>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</si>
  <si>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</si>
  <si>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</si>
  <si>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</si>
  <si>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</si>
  <si>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</si>
  <si>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</si>
  <si>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</si>
  <si>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</si>
  <si>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</si>
  <si>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</si>
  <si>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</si>
  <si>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</si>
  <si>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</si>
  <si>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</si>
  <si>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</si>
  <si>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</si>
  <si>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</si>
  <si>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</si>
  <si>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</si>
  <si>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</si>
  <si>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</si>
  <si>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</si>
  <si>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</si>
  <si>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</si>
  <si>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</si>
  <si>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</si>
  <si>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</si>
  <si>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</si>
  <si>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</si>
  <si>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</si>
  <si>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</si>
  <si>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</si>
  <si>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</si>
  <si>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</si>
  <si>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</si>
  <si>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</si>
  <si>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</si>
  <si>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</si>
  <si>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</si>
  <si>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</si>
  <si>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</si>
  <si>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</si>
  <si>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</si>
  <si>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</si>
  <si>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</si>
  <si>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</si>
  <si>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</si>
  <si>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</si>
  <si>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</si>
  <si>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</si>
  <si>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</si>
  <si>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</si>
  <si>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</si>
  <si>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</si>
  <si>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</si>
  <si>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</si>
  <si>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</si>
  <si>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</si>
  <si>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</si>
  <si>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</si>
  <si>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</si>
  <si>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</si>
  <si>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</si>
  <si>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</si>
  <si>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</si>
  <si>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</si>
  <si>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</si>
  <si>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</si>
  <si>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</si>
  <si>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</si>
  <si>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</si>
  <si>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</si>
  <si>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</si>
  <si>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</si>
  <si>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</si>
  <si>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</si>
  <si>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</si>
  <si>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</si>
  <si>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</si>
  <si>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</si>
  <si>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</si>
  <si>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</si>
  <si>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</si>
  <si>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</si>
  <si>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</si>
  <si>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</si>
  <si>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</si>
  <si>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</si>
  <si>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</si>
  <si>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</si>
  <si>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</si>
  <si>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</si>
  <si>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</si>
  <si>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</si>
  <si>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</si>
  <si>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</si>
  <si>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</si>
  <si>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</si>
  <si>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</si>
  <si>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</si>
  <si>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</si>
  <si>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</si>
  <si>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</si>
  <si>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</si>
  <si>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</si>
  <si>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</si>
  <si>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</si>
  <si>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</si>
  <si>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</si>
  <si>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</si>
  <si>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</si>
  <si>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</si>
  <si>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</si>
  <si>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</si>
  <si>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</si>
  <si>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</si>
  <si>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</si>
  <si>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</si>
  <si>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</si>
  <si>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</si>
  <si>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</si>
  <si>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</si>
  <si>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</si>
  <si>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</si>
  <si>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</si>
  <si>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</si>
  <si>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</si>
  <si>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</si>
  <si>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</si>
  <si>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</si>
  <si>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</si>
  <si>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</si>
  <si>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</si>
  <si>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</si>
  <si>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</si>
  <si>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</si>
  <si>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</si>
  <si>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</si>
  <si>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</si>
  <si>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</si>
  <si>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</si>
  <si>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</si>
  <si>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</si>
  <si>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</si>
  <si>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</si>
  <si>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</si>
  <si>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</si>
  <si>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</si>
  <si>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</si>
  <si>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</si>
  <si>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</si>
  <si>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</si>
  <si>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</si>
  <si>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</si>
  <si>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</si>
  <si>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</si>
  <si>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</si>
  <si>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</si>
  <si>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</si>
  <si>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</si>
  <si>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</si>
  <si>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</si>
  <si>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</si>
  <si>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</si>
  <si>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</si>
  <si>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</si>
  <si>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</si>
  <si>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</si>
  <si>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</si>
  <si>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</si>
  <si>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</si>
  <si>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</si>
  <si>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</si>
  <si>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</si>
  <si>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</si>
  <si>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</si>
  <si>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</si>
  <si>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</si>
  <si>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</si>
  <si>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</si>
  <si>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</si>
  <si>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</si>
  <si>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</si>
  <si>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</si>
  <si>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</si>
  <si>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</si>
  <si>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</si>
  <si>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</si>
  <si>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</si>
  <si>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</si>
  <si>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</si>
  <si>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</si>
  <si>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</si>
  <si>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</si>
  <si>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</si>
  <si>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</si>
  <si>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</si>
  <si>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</si>
  <si>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</si>
  <si>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</si>
  <si>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</si>
  <si>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</si>
  <si>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</si>
  <si>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</si>
  <si>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</si>
  <si>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</si>
  <si>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</si>
  <si>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</si>
  <si>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</si>
  <si>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</si>
  <si>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</si>
  <si>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</si>
  <si>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</si>
  <si>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</si>
  <si>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</si>
  <si>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</si>
  <si>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</si>
  <si>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</si>
  <si>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</si>
  <si>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</si>
  <si>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</si>
  <si>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</si>
  <si>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</si>
  <si>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</si>
  <si>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</si>
  <si>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</si>
  <si>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</si>
  <si>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</si>
  <si>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</si>
  <si>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</si>
  <si>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</si>
  <si>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</si>
  <si>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</si>
  <si>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</si>
  <si>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</si>
  <si>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</si>
  <si>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</si>
  <si>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</si>
  <si>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</si>
  <si>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</si>
  <si>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</si>
  <si>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</si>
  <si>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</si>
  <si>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</si>
  <si>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</si>
  <si>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</si>
  <si>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</si>
  <si>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</si>
  <si>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</si>
  <si>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</si>
  <si>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</si>
  <si>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</si>
  <si>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</si>
  <si>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</si>
  <si>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</si>
  <si>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</si>
  <si>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</si>
  <si>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</si>
  <si>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</si>
  <si>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</si>
  <si>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</si>
  <si>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</si>
  <si>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</si>
  <si>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</si>
  <si>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</si>
  <si>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</si>
  <si>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</si>
  <si>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</si>
  <si>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</si>
  <si>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</si>
  <si>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</si>
  <si>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</si>
  <si>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</si>
  <si>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</si>
  <si>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</si>
  <si>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</si>
  <si>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</si>
  <si>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</si>
  <si>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</si>
  <si>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</si>
  <si>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</si>
  <si>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</si>
  <si>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</si>
  <si>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</si>
  <si>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</si>
  <si>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</si>
  <si>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</si>
  <si>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</si>
  <si>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</si>
  <si>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</si>
  <si>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</si>
  <si>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</si>
  <si>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</si>
  <si>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</si>
  <si>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</si>
  <si>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</si>
  <si>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</si>
  <si>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</si>
  <si>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</si>
  <si>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</si>
  <si>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</si>
  <si>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</si>
  <si>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</si>
  <si>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</si>
  <si>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</si>
  <si>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</si>
  <si>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</si>
  <si>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</si>
  <si>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</si>
  <si>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</si>
  <si>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</si>
  <si>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</si>
  <si>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</si>
  <si>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</si>
  <si>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</si>
  <si>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</si>
  <si>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</si>
  <si>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</si>
  <si>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</si>
  <si>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</si>
  <si>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</si>
  <si>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</si>
  <si>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</si>
  <si>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</si>
  <si>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</si>
  <si>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</si>
  <si>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</si>
  <si>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</si>
  <si>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</si>
  <si>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</si>
  <si>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</si>
  <si>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</si>
  <si>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</si>
  <si>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</si>
  <si>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</si>
  <si>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</si>
  <si>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</si>
  <si>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</si>
  <si>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</si>
  <si>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</si>
  <si>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</si>
  <si>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</si>
  <si>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</si>
  <si>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</si>
  <si>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</si>
  <si>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</si>
  <si>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</si>
  <si>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</si>
  <si>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</si>
  <si>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</si>
  <si>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</si>
  <si>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</si>
  <si>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</si>
  <si>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</si>
  <si>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</si>
  <si>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</si>
  <si>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</si>
  <si>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</si>
  <si>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</si>
  <si>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</si>
  <si>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</si>
  <si>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</si>
  <si>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</si>
  <si>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</si>
  <si>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</si>
  <si>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</si>
  <si>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</si>
  <si>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</si>
  <si>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</si>
  <si>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</si>
  <si>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</si>
  <si>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</si>
  <si>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</si>
  <si>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</si>
  <si>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</si>
  <si>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</si>
  <si>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</si>
  <si>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</si>
  <si>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</si>
  <si>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</si>
  <si>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</si>
  <si>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</si>
  <si>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</si>
  <si>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</si>
  <si>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</si>
  <si>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</si>
  <si>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</si>
  <si>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</si>
  <si>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</si>
  <si>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</si>
  <si>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</si>
  <si>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</si>
  <si>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</si>
  <si>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</si>
  <si>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</si>
  <si>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</si>
  <si>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</si>
  <si>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</si>
  <si>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</si>
  <si>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</si>
  <si>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</si>
  <si>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</si>
  <si>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</si>
  <si>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</si>
  <si>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</si>
  <si>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</si>
  <si>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</si>
  <si>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</si>
  <si>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</si>
  <si>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</si>
  <si>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</si>
  <si>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</si>
  <si>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</si>
  <si>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</si>
  <si>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</si>
  <si>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</si>
  <si>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</si>
  <si>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</si>
  <si>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</si>
  <si>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</si>
  <si>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</si>
  <si>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</si>
  <si>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</si>
  <si>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</si>
  <si>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</si>
  <si>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</si>
  <si>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</si>
  <si>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</si>
  <si>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</si>
  <si>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</si>
  <si>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</si>
  <si>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</si>
  <si>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</si>
  <si>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</si>
  <si>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</si>
  <si>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</si>
  <si>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</si>
  <si>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</si>
  <si>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</si>
  <si>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</si>
  <si>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</si>
  <si>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</si>
  <si>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</si>
  <si>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</si>
  <si>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</si>
  <si>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</si>
  <si>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</si>
  <si>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</si>
  <si>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</si>
  <si>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</si>
  <si>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</si>
  <si>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</si>
  <si>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</si>
  <si>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</si>
  <si>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</si>
  <si>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</si>
  <si>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</si>
  <si>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</si>
  <si>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</si>
  <si>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</si>
  <si>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</si>
  <si>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</si>
  <si>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</si>
  <si>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</si>
  <si>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</si>
  <si>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</si>
  <si>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</si>
  <si>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</si>
  <si>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</si>
  <si>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</si>
  <si>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</si>
  <si>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</si>
  <si>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</si>
  <si>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</si>
  <si>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</si>
  <si>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</si>
  <si>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</si>
  <si>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</si>
  <si>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</si>
  <si>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</si>
  <si>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</si>
  <si>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</si>
  <si>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</si>
  <si>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</si>
  <si>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</si>
  <si>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</si>
  <si>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</si>
  <si>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</si>
  <si>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</si>
  <si>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</si>
  <si>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</si>
  <si>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</si>
  <si>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</si>
  <si>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</si>
  <si>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</si>
  <si>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</si>
  <si>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</si>
  <si>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</si>
  <si>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</si>
  <si>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</si>
  <si>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</si>
  <si>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</si>
  <si>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</si>
  <si>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</si>
  <si>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</si>
  <si>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</si>
  <si>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</si>
  <si>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</si>
  <si>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</si>
  <si>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</si>
  <si>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</si>
  <si>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</si>
  <si>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</si>
  <si>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</si>
  <si>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</si>
  <si>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</si>
  <si>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</si>
  <si>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</si>
  <si>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</si>
  <si>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</si>
  <si>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</si>
  <si>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</si>
  <si>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</si>
  <si>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</si>
  <si>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</si>
  <si>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</si>
  <si>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</si>
  <si>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</si>
  <si>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</si>
  <si>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</si>
  <si>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</si>
  <si>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</si>
  <si>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</si>
  <si>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</si>
  <si>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</si>
  <si>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</si>
  <si>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</si>
  <si>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</si>
  <si>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</si>
  <si>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</si>
  <si>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</si>
  <si>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</si>
  <si>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</si>
  <si>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</si>
  <si>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</si>
  <si>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</si>
  <si>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</si>
  <si>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</si>
  <si>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</si>
  <si>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</si>
  <si>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</si>
  <si>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</si>
  <si>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</si>
  <si>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</si>
  <si>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</si>
  <si>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</si>
  <si>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</si>
  <si>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</si>
  <si>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</si>
  <si>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</si>
  <si>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</si>
  <si>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</si>
  <si>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</si>
  <si>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</si>
  <si>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</si>
  <si>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</si>
  <si>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</si>
  <si>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</si>
  <si>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</si>
  <si>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</si>
  <si>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</si>
  <si>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</si>
  <si>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</si>
  <si>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</si>
  <si>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</si>
  <si>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</si>
  <si>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</si>
  <si>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</si>
  <si>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</si>
  <si>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</si>
  <si>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</si>
  <si>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</si>
  <si>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</si>
  <si>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</si>
  <si>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</si>
  <si>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</si>
  <si>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</si>
  <si>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</si>
  <si>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</si>
  <si>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</si>
  <si>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</si>
  <si>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</si>
  <si>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</si>
  <si>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</si>
  <si>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</si>
  <si>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</si>
  <si>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</si>
  <si>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</si>
  <si>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</si>
  <si>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</si>
  <si>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</si>
  <si>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</si>
  <si>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</si>
  <si>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</si>
  <si>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</si>
  <si>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</si>
  <si>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</si>
  <si>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</si>
  <si>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</si>
  <si>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</si>
  <si>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</si>
  <si>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</si>
  <si>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</si>
  <si>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</si>
  <si>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</si>
  <si>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</si>
  <si>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</si>
  <si>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</si>
  <si>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</si>
  <si>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</si>
  <si>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</si>
  <si>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</si>
  <si>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</si>
  <si>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</si>
  <si>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</si>
  <si>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</si>
  <si>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</si>
  <si>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</si>
  <si>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</si>
  <si>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</si>
  <si>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</si>
  <si>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</si>
  <si>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</si>
  <si>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</si>
  <si>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</si>
  <si>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</si>
  <si>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</si>
  <si>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</si>
  <si>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</si>
  <si>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</si>
  <si>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</si>
  <si>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</si>
  <si>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</si>
  <si>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</si>
  <si>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</si>
  <si>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</si>
  <si>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</si>
  <si>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</si>
  <si>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</si>
  <si>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</si>
  <si>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</si>
  <si>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</si>
  <si>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</si>
  <si>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</si>
  <si>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</si>
  <si>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</si>
  <si>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</si>
  <si>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</si>
  <si>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</si>
  <si>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</si>
  <si>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</si>
  <si>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</si>
  <si>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</si>
  <si>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</si>
  <si>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</si>
  <si>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</si>
  <si>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</si>
  <si>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</si>
  <si>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</si>
  <si>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</si>
  <si>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</si>
  <si>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</si>
  <si>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</si>
  <si>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</si>
  <si>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</si>
  <si>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</si>
  <si>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</si>
  <si>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</si>
  <si>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</si>
  <si>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</si>
  <si>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</si>
  <si>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</si>
  <si>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</si>
  <si>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</si>
  <si>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</si>
  <si>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</si>
  <si>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</si>
  <si>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</si>
  <si>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</si>
  <si>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</si>
  <si>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</si>
  <si>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</si>
  <si>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</si>
  <si>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</si>
  <si>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</si>
  <si>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</si>
  <si>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</si>
  <si>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</si>
  <si>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</si>
  <si>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</si>
  <si>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</si>
  <si>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</si>
  <si>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</si>
  <si>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</si>
  <si>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</si>
  <si>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</si>
  <si>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</si>
  <si>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</si>
  <si>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</si>
  <si>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</si>
  <si>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</si>
  <si>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</si>
  <si>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</si>
  <si>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</si>
  <si>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</si>
  <si>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</si>
  <si>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</si>
  <si>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</si>
  <si>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</si>
  <si>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</si>
  <si>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</si>
  <si>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</si>
  <si>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</si>
  <si>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</si>
  <si>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</si>
  <si>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</si>
  <si>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</si>
  <si>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</si>
  <si>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</si>
  <si>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</si>
  <si>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</si>
  <si>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</si>
  <si>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</si>
  <si>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</si>
  <si>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</si>
  <si>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</si>
  <si>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</si>
  <si>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</si>
  <si>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</si>
  <si>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</si>
  <si>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</si>
  <si>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</si>
  <si>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</si>
  <si>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</si>
  <si>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</si>
  <si>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</si>
  <si>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</si>
  <si>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</si>
  <si>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</si>
  <si>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</si>
  <si>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</si>
  <si>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</si>
  <si>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</si>
  <si>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</si>
  <si>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</si>
  <si>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</si>
  <si>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</si>
  <si>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</si>
  <si>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</si>
  <si>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</si>
  <si>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</si>
  <si>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</si>
  <si>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</si>
  <si>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</si>
  <si>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</si>
  <si>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</si>
  <si>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</si>
  <si>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</si>
  <si>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</si>
  <si>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</si>
  <si>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</si>
  <si>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</si>
  <si>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</si>
  <si>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</si>
  <si>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</si>
  <si>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</si>
  <si>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</si>
  <si>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</si>
  <si>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</si>
  <si>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</si>
  <si>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</si>
  <si>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</si>
  <si>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</si>
  <si>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</si>
  <si>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</si>
  <si>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</si>
  <si>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</si>
  <si>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</si>
  <si>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</si>
  <si>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</si>
  <si>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</si>
  <si>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</si>
  <si>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</si>
  <si>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</si>
  <si>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</si>
  <si>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</si>
  <si>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</si>
  <si>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</si>
  <si>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</si>
  <si>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</si>
  <si>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</si>
  <si>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</si>
  <si>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</si>
  <si>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</si>
  <si>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</si>
  <si>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</si>
  <si>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</si>
  <si>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</si>
  <si>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</si>
  <si>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</si>
  <si>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</si>
  <si>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</si>
  <si>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</si>
  <si>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</si>
  <si>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</si>
  <si>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</si>
  <si>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</si>
  <si>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</si>
  <si>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</si>
  <si>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</si>
  <si>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</si>
  <si>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</si>
  <si>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</si>
  <si>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</si>
  <si>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</si>
  <si>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</si>
  <si>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</si>
  <si>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</si>
  <si>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</si>
  <si>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</si>
  <si>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</si>
  <si>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</si>
  <si>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</si>
  <si>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</si>
  <si>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</si>
  <si>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</si>
  <si>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</si>
  <si>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</si>
  <si>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</si>
  <si>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</si>
  <si>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</si>
  <si>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</si>
  <si>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</si>
  <si>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</si>
  <si>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</si>
  <si>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</si>
  <si>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</si>
  <si>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</si>
  <si>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</si>
  <si>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</si>
  <si>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</si>
  <si>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</si>
  <si>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</si>
  <si>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</si>
  <si>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</si>
  <si>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</si>
  <si>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</si>
  <si>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</si>
  <si>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</si>
  <si>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</si>
  <si>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</si>
  <si>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</si>
  <si>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</si>
  <si>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</si>
  <si>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</si>
  <si>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</si>
  <si>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</si>
  <si>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</si>
  <si>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</si>
  <si>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</si>
  <si>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</si>
  <si>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</si>
  <si>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</si>
  <si>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</si>
  <si>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</si>
  <si>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</si>
  <si>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</si>
  <si>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</si>
  <si>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</si>
  <si>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</si>
  <si>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</si>
  <si>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</si>
  <si>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</si>
  <si>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</si>
  <si>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</si>
  <si>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</si>
  <si>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</si>
  <si>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</si>
  <si>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</si>
  <si>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</si>
  <si>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</si>
  <si>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</si>
  <si>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</si>
  <si>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</si>
  <si>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</si>
  <si>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</si>
  <si>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</si>
  <si>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</si>
  <si>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</si>
  <si>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</si>
  <si>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</si>
  <si>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</si>
  <si>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</si>
  <si>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</si>
  <si>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</si>
  <si>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</si>
  <si>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</si>
  <si>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</si>
  <si>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</si>
  <si>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</si>
  <si>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</si>
  <si>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</si>
  <si>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</si>
  <si>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</si>
  <si>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</si>
  <si>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</si>
  <si>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</si>
  <si>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</si>
  <si>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</si>
  <si>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</si>
  <si>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</si>
  <si>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</si>
  <si>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</si>
  <si>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</si>
  <si>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</si>
  <si>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</si>
  <si>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</si>
  <si>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</si>
  <si>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</si>
  <si>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</si>
  <si>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</si>
  <si>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</si>
  <si>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</si>
  <si>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</si>
  <si>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</si>
  <si>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</si>
  <si>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</si>
  <si>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</si>
  <si>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</si>
  <si>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</si>
  <si>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</si>
  <si>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</si>
  <si>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</si>
  <si>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</si>
  <si>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</si>
  <si>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</si>
  <si>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</si>
  <si>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</si>
  <si>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</si>
  <si>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</si>
  <si>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</si>
  <si>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</si>
  <si>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</si>
  <si>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</si>
  <si>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</si>
  <si>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</si>
  <si>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</si>
  <si>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</si>
  <si>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</si>
  <si>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</si>
  <si>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</si>
  <si>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</si>
  <si>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</si>
  <si>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</si>
  <si>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</si>
  <si>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</si>
  <si>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</si>
  <si>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</si>
  <si>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</si>
  <si>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</si>
  <si>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</si>
  <si>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</si>
  <si>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</si>
  <si>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</si>
  <si>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</si>
  <si>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</si>
  <si>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</si>
  <si>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</si>
  <si>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</si>
  <si>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</si>
  <si>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</si>
  <si>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</si>
  <si>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</si>
  <si>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</si>
  <si>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</si>
  <si>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</si>
  <si>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</si>
  <si>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</si>
  <si>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</si>
  <si>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</si>
  <si>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</si>
  <si>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</si>
  <si>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</si>
  <si>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</si>
  <si>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</si>
  <si>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</si>
  <si>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</si>
  <si>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</si>
  <si>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</si>
  <si>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</si>
  <si>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</si>
  <si>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</si>
  <si>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</si>
  <si>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</si>
  <si>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</si>
  <si>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</si>
  <si>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</si>
  <si>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</si>
  <si>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</si>
  <si>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</si>
  <si>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</si>
  <si>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</si>
  <si>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</si>
  <si>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</si>
  <si>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</si>
  <si>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</si>
  <si>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</si>
  <si>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</si>
  <si>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</si>
  <si>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</si>
  <si>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</si>
  <si>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</si>
  <si>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</si>
  <si>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</si>
  <si>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</si>
  <si>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</si>
  <si>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</si>
  <si>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</si>
  <si>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</si>
  <si>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</si>
  <si>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</si>
  <si>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</si>
  <si>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</si>
  <si>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</si>
  <si>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</si>
  <si>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</si>
  <si>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</si>
  <si>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</si>
  <si>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</si>
  <si>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</si>
  <si>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</si>
  <si>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</si>
  <si>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</si>
  <si>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</si>
  <si>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</si>
  <si>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</si>
  <si>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</si>
  <si>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</si>
  <si>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</si>
  <si>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</si>
  <si>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</si>
  <si>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</si>
  <si>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</si>
  <si>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</si>
  <si>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</si>
  <si>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</si>
  <si>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</si>
  <si>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</si>
  <si>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</si>
  <si>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</si>
  <si>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</si>
  <si>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</si>
  <si>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</si>
  <si>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</si>
  <si>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</si>
  <si>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</si>
  <si>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</si>
  <si>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</si>
  <si>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</si>
  <si>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</si>
  <si>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</si>
  <si>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</si>
  <si>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</si>
  <si>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</si>
  <si>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</si>
  <si>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</si>
  <si>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</si>
  <si>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</si>
  <si>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</si>
  <si>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</si>
  <si>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</si>
  <si>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</si>
  <si>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</si>
  <si>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</si>
  <si>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</si>
  <si>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</si>
  <si>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</si>
  <si>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</si>
  <si>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</si>
  <si>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</si>
  <si>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</si>
  <si>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</si>
  <si>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</si>
  <si>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</si>
  <si>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</si>
  <si>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</si>
  <si>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</si>
  <si>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</si>
  <si>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</si>
  <si>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</si>
  <si>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</si>
  <si>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</si>
  <si>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</si>
  <si>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</si>
  <si>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</si>
  <si>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</si>
  <si>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</si>
  <si>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</si>
  <si>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</si>
  <si>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</si>
  <si>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</si>
  <si>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</si>
  <si>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</si>
  <si>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</si>
  <si>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</si>
  <si>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</si>
  <si>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</si>
  <si>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</si>
  <si>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</si>
  <si>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</si>
  <si>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</si>
  <si>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</si>
  <si>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</si>
  <si>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</si>
  <si>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</si>
  <si>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</si>
  <si>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</si>
  <si>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</si>
  <si>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</si>
  <si>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</si>
  <si>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</si>
  <si>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</si>
  <si>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</si>
  <si>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</si>
  <si>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</si>
  <si>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</si>
  <si>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</si>
  <si>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</si>
  <si>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</si>
  <si>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</si>
  <si>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</si>
  <si>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</si>
  <si>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</si>
  <si>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</si>
  <si>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</si>
  <si>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</si>
  <si>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</si>
  <si>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</si>
  <si>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</si>
  <si>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</si>
  <si>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</si>
  <si>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</si>
  <si>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</si>
  <si>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</si>
  <si>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</si>
  <si>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</si>
  <si>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</si>
  <si>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</si>
  <si>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</si>
  <si>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</si>
  <si>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</si>
  <si>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</si>
  <si>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</si>
  <si>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</si>
  <si>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</si>
  <si>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</si>
  <si>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</si>
  <si>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</si>
  <si>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</si>
  <si>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</si>
  <si>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</si>
  <si>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</si>
  <si>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</si>
  <si>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</si>
  <si>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</si>
  <si>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</si>
  <si>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</si>
  <si>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</si>
  <si>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</si>
  <si>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</si>
  <si>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</si>
  <si>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</si>
  <si>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</si>
  <si>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</si>
  <si>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</si>
  <si>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</si>
  <si>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</si>
  <si>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</si>
  <si>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</si>
  <si>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</si>
  <si>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</si>
  <si>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</si>
  <si>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</si>
  <si>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</si>
  <si>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</si>
  <si>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</si>
  <si>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</si>
  <si>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</si>
  <si>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</si>
  <si>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</si>
  <si>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</si>
  <si>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</si>
  <si>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</si>
  <si>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</si>
  <si>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</si>
  <si>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</si>
  <si>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</si>
  <si>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</si>
  <si>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</si>
  <si>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</si>
  <si>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</si>
  <si>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</si>
  <si>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</si>
  <si>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</si>
  <si>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</si>
  <si>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</si>
  <si>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</si>
  <si>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</si>
  <si>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</si>
  <si>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</si>
  <si>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</si>
  <si>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</si>
  <si>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</si>
  <si>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</si>
  <si>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</si>
  <si>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</si>
  <si>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</si>
  <si>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</si>
  <si>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</si>
  <si>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</si>
  <si>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</si>
  <si>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</si>
  <si>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</si>
  <si>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</si>
  <si>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</si>
  <si>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</si>
  <si>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</si>
  <si>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</si>
  <si>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</si>
  <si>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</si>
  <si>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</si>
  <si>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</si>
  <si>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</si>
  <si>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</si>
  <si>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</si>
  <si>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</si>
  <si>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</si>
  <si>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</si>
  <si>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</si>
  <si>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</si>
  <si>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</si>
  <si>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</si>
  <si>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</si>
  <si>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</si>
  <si>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</si>
  <si>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</si>
  <si>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</si>
  <si>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</si>
  <si>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</si>
  <si>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</si>
  <si>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</si>
  <si>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</si>
  <si>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</si>
  <si>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</si>
  <si>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</si>
  <si>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</si>
  <si>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</si>
  <si>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</si>
  <si>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</si>
  <si>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</si>
  <si>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</si>
  <si>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</si>
  <si>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</si>
  <si>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</si>
  <si>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</si>
  <si>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</si>
  <si>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</si>
  <si>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</si>
  <si>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</si>
  <si>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</si>
  <si>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</si>
  <si>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</si>
  <si>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</si>
  <si>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</si>
  <si>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</si>
  <si>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</si>
  <si>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</si>
  <si>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</si>
  <si>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</si>
  <si>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</si>
  <si>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</si>
  <si>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</si>
  <si>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</si>
  <si>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</si>
  <si>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</si>
  <si>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</si>
  <si>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</si>
  <si>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</si>
  <si>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</si>
  <si>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</si>
  <si>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</si>
  <si>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</si>
  <si>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</si>
  <si>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</si>
  <si>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</si>
  <si>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</si>
  <si>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</si>
  <si>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</si>
  <si>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</si>
  <si>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</si>
  <si>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</si>
  <si>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</si>
  <si>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</si>
  <si>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</si>
  <si>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</si>
  <si>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</si>
  <si>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</si>
  <si>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</si>
  <si>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</si>
  <si>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</si>
  <si>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</si>
  <si>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</si>
  <si>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</si>
  <si>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</si>
  <si>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</si>
  <si>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</si>
  <si>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</si>
  <si>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</si>
  <si>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</si>
  <si>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</si>
  <si>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</si>
  <si>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</si>
  <si>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</si>
  <si>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</si>
  <si>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</si>
  <si>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</si>
  <si>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</si>
  <si>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</si>
  <si>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</si>
  <si>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</si>
  <si>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</si>
  <si>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</si>
  <si>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</si>
  <si>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</si>
  <si>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</si>
  <si>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</si>
  <si>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</si>
  <si>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</si>
  <si>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</si>
  <si>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</si>
  <si>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</si>
  <si>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</si>
  <si>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</si>
  <si>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</si>
  <si>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</si>
  <si>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</si>
  <si>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</si>
  <si>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</si>
  <si>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</si>
  <si>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</si>
  <si>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</si>
  <si>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</si>
  <si>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</si>
  <si>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</si>
  <si>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</si>
  <si>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</si>
  <si>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</si>
  <si>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</si>
  <si>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</si>
  <si>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</si>
  <si>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</si>
  <si>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</si>
  <si>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</si>
  <si>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</si>
  <si>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</si>
  <si>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</si>
  <si>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</si>
  <si>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</si>
  <si>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</si>
  <si>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</si>
  <si>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</si>
  <si>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</si>
  <si>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</si>
  <si>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</si>
  <si>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</si>
  <si>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</si>
  <si>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</si>
  <si>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</si>
  <si>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</si>
  <si>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</si>
  <si>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</si>
  <si>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</si>
  <si>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</si>
  <si>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</si>
  <si>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</si>
  <si>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</si>
  <si>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</si>
  <si>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</si>
  <si>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</si>
  <si>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</si>
  <si>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</si>
  <si>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</si>
  <si>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</si>
  <si>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</si>
  <si>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</si>
  <si>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</si>
  <si>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</si>
  <si>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</si>
  <si>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</si>
  <si>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</si>
  <si>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</si>
  <si>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</si>
  <si>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</si>
  <si>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</si>
  <si>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</si>
  <si>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</si>
  <si>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</si>
  <si>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</si>
  <si>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</si>
  <si>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</si>
  <si>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</si>
  <si>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</si>
  <si>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</si>
  <si>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</si>
  <si>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</si>
  <si>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</si>
  <si>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</si>
  <si>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</si>
  <si>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</si>
  <si>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</si>
  <si>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</si>
  <si>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</si>
  <si>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</si>
  <si>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</si>
  <si>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</si>
  <si>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</si>
  <si>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</si>
  <si>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</si>
  <si>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</si>
  <si>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</si>
  <si>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</si>
  <si>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</si>
  <si>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</si>
  <si>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</si>
  <si>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</si>
  <si>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</si>
  <si>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</si>
  <si>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</si>
  <si>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</si>
  <si>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</si>
  <si>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</si>
  <si>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</si>
  <si>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</si>
  <si>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</si>
  <si>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</si>
  <si>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</si>
  <si>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</si>
  <si>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</si>
  <si>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</si>
  <si>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</si>
  <si>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</si>
  <si>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</si>
  <si>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</si>
  <si>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</si>
  <si>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</si>
  <si>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</si>
  <si>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</si>
  <si>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</si>
  <si>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</si>
  <si>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</si>
  <si>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</si>
  <si>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</si>
  <si>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</si>
  <si>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</si>
  <si>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</si>
  <si>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</si>
  <si>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</si>
  <si>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</si>
  <si>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</si>
  <si>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</si>
  <si>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</si>
  <si>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</si>
  <si>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</si>
  <si>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</si>
  <si>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</si>
  <si>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</si>
  <si>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</si>
  <si>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</si>
  <si>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</si>
  <si>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</si>
  <si>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</si>
  <si>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</si>
  <si>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</si>
  <si>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</si>
  <si>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</si>
  <si>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</si>
  <si>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</si>
  <si>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</si>
  <si>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</si>
  <si>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</si>
  <si>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</si>
  <si>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</si>
  <si>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</si>
  <si>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</si>
  <si>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</si>
  <si>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</si>
  <si>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</si>
  <si>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</si>
  <si>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</si>
  <si>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</si>
  <si>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</si>
  <si>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</si>
  <si>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</si>
  <si>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</si>
  <si>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</si>
  <si>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</si>
  <si>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</si>
  <si>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</si>
  <si>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</si>
  <si>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</si>
  <si>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</si>
  <si>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</si>
  <si>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</si>
  <si>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</si>
  <si>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</si>
  <si>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</si>
  <si>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</si>
  <si>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</si>
  <si>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</si>
  <si>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</si>
  <si>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</si>
  <si>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</si>
  <si>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</si>
  <si>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</si>
  <si>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</si>
  <si>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</si>
  <si>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</si>
  <si>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</si>
  <si>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</si>
  <si>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</si>
  <si>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</si>
  <si>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</si>
  <si>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</si>
  <si>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</si>
  <si>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</si>
  <si>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</si>
  <si>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</si>
  <si>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</si>
  <si>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</si>
  <si>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</si>
  <si>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</si>
  <si>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</si>
  <si>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</si>
  <si>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</si>
  <si>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</si>
  <si>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</si>
  <si>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</si>
  <si>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</si>
  <si>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</si>
  <si>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</si>
  <si>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</si>
  <si>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</si>
  <si>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</si>
  <si>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</si>
  <si>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</si>
  <si>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</si>
  <si>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</si>
  <si>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</si>
  <si>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</si>
  <si>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</si>
  <si>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</si>
  <si>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</si>
  <si>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</si>
  <si>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</si>
  <si>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</si>
  <si>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</si>
  <si>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</si>
  <si>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</si>
  <si>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</si>
  <si>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</si>
  <si>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</si>
  <si>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</si>
  <si>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</si>
  <si>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</si>
  <si>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</si>
  <si>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</si>
  <si>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</si>
  <si>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</si>
  <si>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</si>
  <si>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</si>
  <si>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</si>
  <si>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</si>
  <si>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</si>
  <si>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</si>
  <si>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</si>
  <si>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</si>
  <si>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</si>
  <si>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</si>
  <si>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</si>
  <si>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</si>
  <si>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</si>
  <si>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</si>
  <si>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</si>
  <si>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</si>
  <si>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</si>
  <si>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</si>
  <si>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</si>
  <si>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</si>
  <si>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</si>
  <si>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</si>
  <si>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</si>
  <si>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</si>
  <si>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</si>
  <si>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</si>
  <si>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</si>
  <si>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</si>
  <si>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</si>
  <si>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</si>
  <si>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</si>
  <si>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</si>
  <si>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</si>
  <si>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</si>
  <si>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</si>
  <si>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</si>
  <si>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</si>
  <si>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</si>
  <si>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</si>
  <si>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</si>
  <si>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</si>
  <si>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</si>
  <si>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</si>
  <si>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</si>
  <si>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</si>
  <si>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</si>
  <si>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</si>
  <si>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</si>
  <si>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</si>
  <si>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</si>
  <si>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</si>
  <si>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</si>
  <si>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</si>
  <si>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</si>
  <si>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</si>
  <si>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</si>
  <si>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</si>
  <si>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</si>
  <si>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</si>
  <si>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</si>
  <si>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</si>
  <si>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</si>
  <si>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</si>
  <si>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</si>
  <si>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</si>
  <si>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</si>
  <si>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</si>
  <si>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</si>
  <si>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</si>
  <si>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</si>
  <si>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</si>
  <si>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</si>
  <si>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</si>
  <si>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</si>
  <si>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</si>
  <si>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</si>
  <si>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</si>
  <si>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</si>
  <si>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</si>
  <si>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</si>
  <si>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</si>
  <si>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</si>
  <si>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</si>
  <si>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</si>
  <si>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</si>
  <si>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</si>
  <si>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</si>
  <si>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</si>
  <si>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</si>
  <si>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</si>
  <si>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</si>
  <si>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</si>
  <si>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</si>
  <si>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</si>
  <si>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</si>
  <si>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</si>
  <si>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</si>
  <si>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</si>
  <si>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</si>
  <si>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</si>
  <si>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</si>
  <si>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</si>
  <si>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</si>
  <si>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</si>
  <si>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</si>
  <si>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</si>
  <si>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</si>
  <si>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</si>
  <si>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</si>
  <si>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</si>
  <si>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</si>
  <si>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</si>
  <si>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</si>
  <si>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</si>
  <si>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</si>
  <si>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</si>
  <si>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</si>
  <si>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</si>
  <si>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</si>
  <si>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</si>
  <si>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</si>
  <si>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</si>
  <si>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</si>
  <si>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</si>
  <si>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</si>
  <si>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</si>
  <si>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</si>
  <si>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</si>
  <si>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</si>
  <si>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</si>
  <si>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</si>
  <si>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</si>
  <si>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</si>
  <si>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</si>
  <si>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</si>
  <si>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</si>
  <si>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</si>
  <si>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</si>
  <si>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</si>
  <si>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</si>
  <si>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</si>
  <si>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</si>
  <si>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</si>
  <si>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</si>
  <si>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</si>
  <si>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</si>
  <si>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</si>
  <si>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</si>
  <si>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</si>
  <si>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</si>
  <si>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</si>
  <si>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</si>
  <si>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</si>
  <si>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</si>
  <si>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</si>
  <si>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</si>
  <si>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</si>
  <si>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</si>
  <si>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</si>
  <si>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</si>
  <si>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</si>
  <si>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</si>
  <si>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</si>
  <si>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</si>
  <si>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</si>
  <si>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</si>
  <si>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</si>
  <si>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</si>
  <si>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</si>
  <si>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</si>
  <si>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</si>
  <si>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</si>
  <si>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</si>
  <si>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</si>
  <si>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</si>
  <si>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</si>
  <si>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</si>
  <si>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</si>
  <si>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</si>
  <si>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</si>
  <si>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</si>
  <si>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</si>
  <si>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</si>
  <si>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</si>
  <si>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</si>
  <si>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</si>
  <si>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</si>
  <si>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</si>
  <si>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</si>
  <si>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</si>
  <si>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</si>
  <si>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</si>
  <si>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</si>
  <si>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</si>
  <si>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</si>
  <si>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</si>
  <si>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</si>
  <si>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</si>
  <si>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</si>
  <si>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</si>
  <si>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</si>
  <si>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</si>
  <si>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</si>
  <si>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</si>
  <si>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</si>
  <si>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</si>
  <si>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</si>
  <si>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</si>
  <si>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</si>
  <si>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</si>
  <si>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</si>
  <si>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</si>
  <si>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</si>
  <si>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</si>
  <si>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</si>
  <si>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</si>
  <si>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</si>
  <si>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</si>
  <si>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</si>
  <si>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</si>
  <si>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</si>
  <si>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</si>
  <si>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</si>
  <si>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</si>
  <si>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</si>
  <si>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</si>
  <si>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</si>
  <si>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</si>
  <si>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</si>
  <si>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</si>
  <si>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</si>
  <si>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</si>
  <si>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</si>
  <si>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</si>
  <si>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</si>
  <si>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</si>
  <si>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</si>
  <si>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</si>
  <si>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</si>
  <si>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</si>
  <si>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</si>
  <si>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</si>
  <si>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</si>
  <si>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</si>
  <si>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</si>
  <si>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</si>
  <si>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</si>
  <si>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</si>
  <si>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</si>
  <si>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</si>
  <si>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</si>
  <si>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</si>
  <si>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</si>
  <si>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</si>
  <si>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</si>
  <si>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</si>
  <si>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</si>
  <si>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</si>
  <si>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</si>
  <si>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</si>
  <si>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</si>
  <si>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</si>
  <si>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</si>
  <si>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</si>
  <si>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</si>
  <si>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</si>
  <si>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</si>
  <si>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</si>
  <si>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</si>
  <si>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</si>
  <si>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</si>
  <si>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</si>
  <si>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</si>
  <si>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</si>
  <si>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</si>
  <si>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</si>
  <si>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</si>
  <si>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</si>
  <si>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</si>
  <si>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</si>
  <si>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</si>
  <si>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</si>
  <si>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</si>
  <si>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</si>
  <si>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</si>
  <si>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</si>
  <si>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</si>
  <si>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</si>
  <si>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</si>
  <si>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</si>
  <si>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</si>
  <si>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</si>
  <si>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</si>
  <si>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</si>
  <si>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</si>
  <si>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</si>
  <si>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</si>
  <si>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</si>
  <si>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</si>
  <si>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</si>
  <si>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</si>
  <si>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</si>
  <si>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</si>
  <si>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</si>
  <si>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</si>
  <si>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</si>
  <si>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</si>
  <si>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</si>
  <si>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</si>
  <si>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</si>
  <si>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</si>
  <si>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</si>
  <si>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</si>
  <si>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</si>
  <si>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</si>
  <si>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</si>
  <si>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</si>
  <si>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</si>
  <si>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</si>
  <si>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</si>
  <si>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</si>
  <si>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</si>
  <si>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</si>
  <si>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</si>
  <si>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</si>
  <si>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</si>
  <si>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</si>
  <si>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</si>
  <si>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</si>
  <si>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</si>
  <si>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</si>
  <si>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</si>
  <si>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</si>
  <si>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</si>
  <si>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</si>
  <si>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</si>
  <si>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</si>
  <si>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</si>
  <si>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</si>
  <si>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</si>
  <si>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</si>
  <si>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</si>
  <si>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</si>
  <si>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</si>
  <si>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</si>
  <si>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</si>
  <si>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</si>
  <si>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</si>
  <si>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</si>
  <si>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</si>
  <si>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</si>
  <si>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</si>
  <si>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</si>
  <si>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</si>
  <si>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</si>
  <si>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</si>
  <si>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</si>
  <si>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</si>
  <si>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</si>
  <si>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</si>
  <si>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</si>
  <si>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</si>
  <si>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</si>
  <si>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</si>
  <si>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</si>
  <si>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</si>
  <si>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</si>
  <si>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</si>
  <si>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</si>
  <si>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</si>
  <si>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</si>
  <si>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</si>
  <si>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</si>
  <si>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</si>
  <si>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</si>
  <si>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</si>
  <si>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</si>
  <si>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</si>
  <si>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</si>
  <si>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</si>
  <si>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</si>
  <si>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</si>
  <si>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</si>
  <si>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</si>
  <si>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</si>
  <si>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</si>
  <si>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</si>
  <si>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</si>
  <si>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</si>
  <si>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</si>
  <si>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</si>
  <si>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</si>
  <si>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</si>
  <si>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</si>
  <si>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</si>
  <si>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</si>
  <si>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</si>
  <si>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</si>
  <si>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</si>
  <si>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</si>
  <si>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</si>
  <si>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</si>
  <si>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</si>
  <si>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</si>
  <si>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</si>
  <si>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</si>
  <si>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</si>
  <si>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</si>
  <si>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</si>
  <si>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</si>
  <si>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</si>
  <si>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</si>
  <si>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</si>
  <si>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</si>
  <si>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</si>
  <si>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</si>
  <si>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</si>
  <si>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</si>
  <si>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</si>
  <si>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</si>
  <si>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</si>
  <si>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</si>
  <si>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</si>
  <si>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</si>
  <si>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</si>
  <si>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</si>
  <si>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</si>
  <si>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</si>
  <si>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</si>
  <si>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</si>
  <si>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</si>
  <si>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</si>
  <si>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</si>
  <si>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</si>
  <si>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</si>
  <si>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</si>
  <si>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</si>
  <si>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</si>
  <si>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</si>
  <si>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</si>
  <si>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</si>
  <si>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</si>
  <si>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</si>
  <si>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</si>
  <si>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</si>
  <si>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</si>
  <si>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</si>
  <si>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</si>
  <si>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</si>
  <si>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</si>
  <si>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</si>
  <si>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</si>
  <si>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</si>
  <si>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</si>
  <si>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</si>
  <si>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</si>
  <si>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</si>
  <si>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</si>
  <si>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</si>
  <si>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</si>
  <si>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</si>
  <si>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</si>
  <si>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</si>
  <si>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</si>
  <si>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</si>
  <si>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</si>
  <si>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</si>
  <si>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</si>
  <si>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</si>
  <si>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</si>
  <si>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</si>
  <si>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</si>
  <si>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</si>
  <si>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</si>
  <si>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</si>
  <si>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</si>
  <si>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</si>
  <si>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</si>
  <si>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</si>
  <si>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</si>
  <si>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</si>
  <si>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</si>
  <si>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</si>
  <si>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</si>
  <si>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</si>
  <si>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</si>
  <si>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</si>
  <si>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</si>
  <si>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</si>
  <si>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</si>
  <si>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</si>
  <si>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</si>
  <si>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</si>
  <si>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</si>
  <si>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</si>
  <si>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</si>
  <si>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</si>
  <si>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</si>
  <si>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</si>
  <si>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</si>
  <si>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</si>
  <si>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</si>
  <si>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</si>
  <si>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</si>
  <si>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</si>
  <si>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</si>
  <si>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</si>
  <si>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</si>
  <si>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</si>
  <si>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</si>
  <si>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</si>
  <si>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</si>
  <si>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</si>
  <si>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</si>
  <si>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</si>
  <si>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</si>
  <si>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</si>
  <si>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</si>
  <si>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</si>
  <si>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</si>
  <si>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</si>
  <si>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</si>
  <si>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</si>
  <si>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</si>
  <si>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</si>
  <si>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</si>
  <si>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</si>
  <si>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</si>
  <si>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</si>
  <si>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</si>
  <si>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</si>
  <si>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</si>
  <si>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</si>
  <si>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</si>
  <si>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</si>
  <si>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</si>
  <si>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</si>
  <si>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</si>
  <si>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</si>
  <si>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</si>
  <si>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</si>
  <si>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</si>
  <si>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</si>
  <si>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</si>
  <si>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</si>
  <si>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</si>
  <si>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</si>
  <si>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</si>
  <si>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</si>
  <si>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</si>
  <si>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</si>
  <si>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</si>
  <si>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</si>
  <si>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</si>
  <si>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</si>
  <si>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</si>
  <si>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</si>
  <si>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</si>
  <si>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</si>
  <si>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</si>
  <si>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</si>
  <si>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</si>
  <si>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</si>
  <si>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</si>
  <si>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</si>
  <si>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</si>
  <si>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</si>
  <si>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</si>
  <si>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</si>
  <si>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</si>
  <si>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</si>
  <si>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</si>
  <si>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</si>
  <si>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</si>
  <si>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</si>
  <si>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</si>
  <si>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</si>
  <si>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</si>
  <si>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</si>
  <si>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</si>
  <si>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</si>
  <si>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</si>
  <si>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</si>
  <si>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</si>
  <si>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</si>
  <si>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</si>
  <si>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</si>
  <si>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</si>
  <si>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</si>
  <si>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</si>
  <si>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</si>
  <si>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</si>
  <si>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</si>
  <si>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</si>
  <si>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</si>
  <si>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</si>
  <si>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</si>
  <si>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</si>
  <si>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</si>
  <si>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</si>
  <si>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</si>
  <si>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</si>
  <si>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</si>
  <si>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</si>
  <si>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</si>
  <si>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</si>
  <si>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</si>
  <si>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</si>
  <si>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</si>
  <si>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</si>
  <si>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</si>
  <si>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</si>
  <si>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</si>
  <si>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</si>
  <si>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</si>
  <si>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</si>
  <si>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</si>
  <si>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</si>
  <si>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</si>
  <si>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</si>
  <si>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</si>
  <si>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</si>
  <si>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</si>
  <si>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</si>
  <si>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</si>
  <si>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</si>
  <si>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</si>
  <si>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</si>
  <si>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</si>
  <si>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</si>
  <si>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</si>
  <si>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</si>
  <si>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</si>
  <si>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</si>
  <si>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</si>
  <si>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</si>
  <si>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</si>
  <si>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</si>
  <si>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</si>
  <si>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</si>
  <si>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</si>
  <si>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</si>
  <si>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</si>
  <si>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</si>
  <si>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</si>
  <si>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</si>
  <si>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</si>
  <si>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</si>
  <si>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</si>
  <si>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</si>
  <si>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</si>
  <si>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</si>
  <si>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</si>
  <si>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</si>
  <si>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</si>
  <si>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</si>
  <si>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</si>
  <si>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</si>
  <si>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</si>
  <si>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</si>
  <si>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</si>
  <si>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</si>
  <si>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</si>
  <si>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</si>
  <si>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</si>
  <si>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</si>
  <si>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</si>
  <si>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</si>
  <si>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</si>
  <si>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</si>
  <si>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</si>
  <si>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</si>
  <si>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</si>
  <si>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</si>
  <si>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</si>
  <si>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</si>
  <si>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</si>
  <si>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</si>
  <si>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</si>
  <si>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</si>
  <si>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</si>
  <si>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</si>
  <si>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</si>
  <si>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</si>
  <si>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</si>
  <si>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</si>
  <si>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</si>
  <si>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</si>
  <si>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</si>
  <si>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</si>
  <si>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</si>
  <si>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</si>
  <si>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</si>
  <si>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</si>
  <si>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</si>
  <si>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</si>
  <si>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</si>
  <si>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</si>
  <si>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</si>
  <si>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</si>
  <si>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</si>
  <si>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</si>
  <si>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</si>
  <si>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</si>
  <si>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</si>
  <si>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</si>
  <si>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</si>
  <si>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</si>
  <si>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</si>
  <si>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</si>
  <si>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</si>
  <si>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</si>
  <si>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</si>
  <si>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</si>
  <si>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</si>
  <si>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</si>
  <si>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</si>
  <si>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</si>
  <si>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</si>
  <si>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</si>
  <si>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</si>
  <si>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</si>
  <si>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</si>
  <si>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</si>
  <si>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</si>
  <si>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</si>
  <si>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</si>
  <si>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</si>
  <si>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</si>
  <si>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</si>
  <si>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</si>
  <si>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</si>
  <si>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</si>
  <si>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</si>
  <si>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</si>
  <si>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</si>
  <si>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</si>
  <si>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</si>
  <si>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</si>
  <si>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</si>
  <si>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</si>
  <si>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</si>
  <si>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</si>
  <si>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</si>
  <si>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</si>
  <si>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</si>
  <si>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</si>
  <si>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</si>
  <si>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</si>
  <si>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</si>
  <si>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</si>
  <si>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</si>
  <si>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</si>
  <si>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</si>
  <si>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</si>
  <si>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</si>
  <si>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</si>
  <si>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</si>
  <si>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</si>
  <si>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</si>
  <si>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</si>
  <si>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</si>
  <si>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</si>
  <si>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</si>
  <si>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</si>
  <si>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</si>
  <si>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</si>
  <si>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</si>
  <si>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</si>
  <si>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</si>
  <si>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</si>
  <si>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</si>
  <si>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</si>
  <si>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</si>
  <si>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</si>
  <si>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</si>
  <si>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</si>
  <si>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</si>
  <si>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</si>
  <si>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</si>
  <si>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</si>
  <si>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</si>
  <si>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</si>
  <si>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</si>
  <si>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</si>
  <si>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</si>
  <si>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</si>
  <si>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</si>
  <si>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</si>
  <si>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</si>
  <si>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</si>
  <si>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</si>
  <si>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</si>
  <si>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</si>
  <si>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</si>
  <si>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</si>
  <si>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</si>
  <si>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</si>
  <si>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</si>
  <si>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</si>
  <si>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</si>
  <si>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</si>
  <si>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</si>
  <si>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</si>
  <si>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</si>
  <si>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</si>
  <si>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</si>
  <si>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</si>
  <si>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</si>
  <si>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</si>
  <si>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</si>
  <si>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</si>
  <si>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</si>
  <si>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</si>
  <si>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</si>
  <si>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</si>
  <si>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</si>
  <si>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</si>
  <si>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</si>
  <si>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</si>
  <si>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</si>
  <si>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</si>
  <si>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</si>
  <si>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</si>
  <si>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</si>
  <si>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</si>
  <si>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</si>
  <si>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</si>
  <si>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</si>
  <si>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</si>
  <si>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</si>
  <si>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</si>
  <si>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</si>
  <si>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</si>
  <si>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</si>
  <si>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</si>
  <si>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</si>
  <si>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</si>
  <si>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</si>
  <si>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</si>
  <si>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</si>
  <si>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</si>
  <si>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</si>
  <si>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</si>
  <si>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</si>
  <si>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</si>
  <si>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</si>
  <si>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</si>
  <si>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</si>
  <si>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</si>
  <si>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</si>
  <si>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</si>
  <si>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</si>
  <si>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</si>
  <si>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</si>
  <si>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</si>
  <si>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</si>
  <si>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</si>
  <si>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</si>
  <si>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</si>
  <si>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</si>
  <si>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</si>
  <si>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</si>
  <si>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</si>
  <si>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</si>
  <si>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</si>
  <si>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</si>
  <si>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</si>
  <si>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</si>
  <si>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</si>
  <si>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</si>
  <si>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</si>
  <si>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</si>
  <si>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</si>
  <si>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</si>
  <si>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</si>
  <si>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</si>
  <si>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</si>
  <si>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</si>
  <si>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</si>
  <si>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</si>
  <si>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</si>
  <si>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</si>
  <si>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</si>
  <si>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</si>
  <si>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</si>
  <si>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</si>
  <si>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</si>
  <si>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</si>
  <si>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</si>
  <si>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</si>
  <si>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</si>
  <si>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</si>
  <si>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</si>
  <si>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</si>
  <si>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</si>
  <si>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</si>
  <si>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</si>
  <si>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</si>
  <si>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</si>
  <si>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</si>
  <si>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</si>
  <si>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</si>
  <si>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</si>
  <si>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</si>
  <si>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</si>
  <si>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</si>
  <si>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</si>
  <si>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</si>
  <si>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</si>
  <si>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</si>
  <si>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</si>
  <si>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</si>
  <si>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</si>
  <si>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</si>
  <si>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</si>
  <si>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</si>
  <si>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</si>
  <si>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</si>
  <si>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</si>
  <si>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</si>
  <si>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</si>
  <si>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</si>
  <si>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</si>
  <si>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</si>
  <si>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</si>
  <si>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</si>
  <si>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</si>
  <si>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</si>
  <si>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</si>
  <si>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</si>
  <si>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</si>
  <si>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</si>
  <si>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</si>
  <si>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</si>
  <si>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</si>
  <si>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</si>
  <si>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</si>
  <si>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</si>
  <si>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</si>
  <si>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</si>
  <si>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</si>
  <si>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</si>
  <si>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</si>
  <si>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</si>
  <si>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</si>
  <si>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</si>
  <si>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</si>
  <si>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</si>
  <si>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</si>
  <si>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</si>
  <si>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</si>
  <si>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</si>
  <si>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</si>
  <si>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</si>
  <si>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</si>
  <si>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</si>
  <si>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</si>
  <si>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</si>
  <si>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</si>
  <si>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</si>
  <si>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</si>
  <si>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</si>
  <si>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</si>
  <si>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</si>
  <si>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</si>
  <si>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</si>
  <si>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</si>
  <si>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</si>
  <si>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</si>
  <si>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</si>
  <si>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</si>
  <si>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</si>
  <si>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</si>
  <si>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</si>
  <si>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</si>
  <si>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</si>
  <si>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</si>
  <si>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</si>
  <si>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</si>
  <si>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</si>
  <si>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</si>
  <si>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</si>
  <si>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</si>
  <si>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</si>
  <si>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</si>
  <si>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</si>
  <si>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</si>
  <si>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</si>
  <si>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</si>
  <si>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</si>
  <si>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</si>
  <si>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</si>
  <si>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</si>
  <si>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</si>
  <si>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</si>
  <si>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</si>
  <si>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</si>
  <si>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</si>
  <si>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</si>
  <si>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</si>
  <si>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</si>
  <si>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</si>
  <si>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</si>
  <si>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</si>
  <si>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</si>
  <si>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</si>
  <si>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</si>
  <si>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</si>
  <si>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</si>
  <si>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</si>
  <si>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</si>
  <si>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</si>
  <si>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</si>
  <si>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</si>
  <si>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</si>
  <si>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</si>
  <si>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</si>
  <si>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</si>
  <si>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</si>
  <si>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</si>
  <si>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</si>
  <si>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</si>
  <si>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</si>
  <si>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</si>
  <si>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</si>
  <si>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</si>
  <si>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</si>
  <si>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</si>
  <si>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</si>
  <si>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</si>
  <si>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</si>
  <si>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</si>
  <si>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</si>
  <si>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</si>
  <si>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</si>
  <si>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</si>
  <si>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</si>
  <si>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</si>
  <si>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</si>
  <si>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</si>
  <si>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</si>
  <si>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</si>
  <si>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</si>
  <si>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</si>
  <si>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</si>
  <si>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</si>
  <si>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</si>
  <si>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</si>
  <si>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</si>
  <si>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</si>
  <si>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</si>
  <si>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</si>
  <si>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</si>
  <si>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</si>
  <si>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</si>
  <si>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</si>
  <si>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</si>
  <si>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</si>
  <si>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</si>
  <si>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</si>
  <si>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</si>
  <si>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</si>
  <si>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</si>
  <si>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</si>
  <si>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</si>
  <si>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</si>
  <si>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</si>
  <si>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</si>
  <si>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</si>
  <si>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</si>
  <si>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</si>
  <si>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</si>
  <si>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</si>
  <si>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</si>
  <si>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</si>
  <si>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</si>
  <si>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</si>
  <si>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</si>
  <si>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</si>
  <si>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</si>
  <si>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</si>
  <si>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</si>
  <si>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</si>
  <si>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</si>
  <si>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</si>
  <si>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</si>
  <si>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</si>
  <si>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</si>
  <si>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</si>
  <si>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</si>
  <si>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</si>
  <si>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</si>
  <si>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</si>
  <si>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</si>
  <si>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</si>
  <si>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</si>
  <si>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</si>
  <si>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</si>
  <si>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</si>
  <si>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</si>
  <si>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</si>
  <si>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</si>
  <si>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</si>
  <si>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</si>
  <si>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</si>
  <si>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</si>
  <si>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</si>
  <si>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</si>
  <si>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</si>
  <si>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</si>
  <si>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</si>
  <si>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</si>
  <si>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</si>
  <si>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</si>
  <si>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</si>
  <si>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</si>
  <si>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</si>
  <si>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</si>
  <si>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</si>
  <si>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ETA 120 mins</t>
  </si>
  <si>
    <t>PCM-20251107-00000458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</si>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</sst>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305.43122002315067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45968.379645949077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45968.379645949077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45968.379645949077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45968.379645949077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45968.379645949077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45968.379645949077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45968.379645949077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45968.379645949077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45968.379645949077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45968.379645949077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45968.379645949077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45968.379645949077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45968.379645949077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45968.379645949077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45968.379645949077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45968.379645949077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45968.379645949077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45968.379645949077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45968.379645949077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45968.379645949077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45968.379645949077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45968.379645949077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45968.379645949077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45968.379645949077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45968.379645949077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45968.379645949077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45968.379645949077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45968.379645949077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45968.379645949077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45968.379645949077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45968.379645949077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45968.379645949077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45968.379645949077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45968.379645949077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45968.379645949077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45968.379645949077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45968.379645949077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45968.379645949077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45968.379645949077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45968.379645949077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45968.379645949077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45968.379645949077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45968.379645949077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45968.379645949077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45968.379645949077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45968.379645949077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45968.379645949077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45968.379645949077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45968.379645949077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45968.379645949077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45968.379645949077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45968.379645949077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45968.379645949077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45968.379645949077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45968.379645949077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45968.379645949077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45968.379645949077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45968.379645949077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45968.379645949077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45968.379645949077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45968.379645949077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45968.379645949077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45968.379645949077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45968.379645949077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45968.379645949077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45968.379645949077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45968.379645949077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45968.379645949077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45968.379645949077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45968.379645949077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45968.379645949077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45968.379645949077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45968.379645949077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45968.379645949077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45968.379645949077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45968.379645949077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45968.379645949077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45968.379645949077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45968.379645949077</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45968.379645949077</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143.37980798611534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45968.379645949077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45968.379645949077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45968.379645949077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45968.379645949077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45968.379645949077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45968.379645949077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45968.379645949077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45968.379645949077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45968.379645949077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45968.379645949077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45968.379645949077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45968.379645949077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45968.379645949077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45968.379645949077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45968.379645949077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45968.379645949077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45968.379645949077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45968.379645949077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45968.379645949077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45968.379645949077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45968.379645949077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45968.379645949077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45968.379645949077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45968.379645949077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45968.379645949077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45968.379645949077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45968.379645949077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45968.379645949077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45968.379645949077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45968.379645949077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45968.379645949077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45968.379645949077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45968.379645949077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45968.379645949077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45968.379645949077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45968.379645949077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45968.379645949077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45968.379645949077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45968.379645949077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45968.379645949077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45968.379645949077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45968.379645949077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45968.379645949077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45968.379645949077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45968.379645949077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45968.379645949077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45968.379645949077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45968.379645949077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45968.379645949077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45968.379645949077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45968.379645949077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45968.379645949077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45968.379645949077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45968.379645949077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45968.379645949077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45968.379645949077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45968.379645949077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45968.379645949077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45968.379645949077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45968.379645949077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45968.379645949077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45968.379645949077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45968.379645949077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45968.379645949077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45968.379645949077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45968.379645949077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45968.379645949077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45968.379645949077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45968.379645949077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45968.379645949077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45968.379645949077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45968.379645949077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45968.379645949077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45968.379645949077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45968.379645949077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45968.379645949077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45968.379645949077</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45968.379645949077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45968.379645949077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45968.379645949077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45968.379645949077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45968.379645949077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45968.379645949077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45968.379645949077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45968.379645949077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45968.379645949077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45968.379645949077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45968.379645949077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45968.379645949077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45968.379645949077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45968.379645949077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45968.379645949077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45968.379645949077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45968.379645949077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45968.379645949077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45968.379645949077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45968.379645949077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45968.379645949077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45968.379645949077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45968.379645949077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45968.379645949077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45968.379645949077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45968.379645949077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45968.379645949077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45968.379645949077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45968.379645949077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45968.379645949077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45968.379645949077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45968.379645949077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45968.379645949077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45968.379645949077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45968.379645949077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45968.379645949077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45968.379645949077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45968.379645949077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45968.379645949077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45968.379645949077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45968.379645949077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45968.379645949077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45968.379645949077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45968.379645949077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45968.379645949077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45968.379645949077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45968.379645949077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45968.379645949077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45968.379645949077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45968.379645949077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45968.379645949077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45968.379645949077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45968.379645949077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45968.379645949077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45968.379645949077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45968.379645949077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45968.379645949077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45968.379645949077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45968.379645949077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45968.379645949077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45968.379645949077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45968.379645949077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45968.379645949077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45968.379645949077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45968.379645949077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45968.379645949077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45968.379645949077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45968.379645949077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45968.379645949077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45968.379645949077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45968.379645949077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45968.379645949077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45968.379645949077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45968.379645949077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45968.379645949077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45968.379645949077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45968.379645949077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45968.379645949077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45968.379645949077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45968.379645949077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45968.379645949077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45968.379645949077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45968.379645949077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45968.379645949077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45968.379645949077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45968.379645949077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45968.379645949077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45968.379645949077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45968.379645949077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45968.379645949077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45968.379645949077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45968.379645949077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45968.379645949077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45968.379645949077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45968.379645949077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45968.379645949077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45968.379645949077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45968.379645949077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45968.379645949077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45968.379645949077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45968.379645949077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45968.379645949077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45968.379645949077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45968.379645949077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45968.379645949077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45968.379645949077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45968.379645949077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45968.379645949077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45968.379645949077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45968.379645949077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45968.379645949077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45968.379645949077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45968.379645949077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45968.379645949077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45968.379645949077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45968.379645949077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45968.379645949077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45968.379645949077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45968.379645949077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45968.379645949077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45968.379645949077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45968.379645949077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45968.379645949077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45968.379645949077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45968.379645949077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45968.379645949077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45968.379645949077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45968.379645949077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45968.379645949077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45968.379645949077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45968.379645949077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45968.379645949077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45968.379645949077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45968.379645949077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45968.379645949077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45968.379645949077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45968.379645949077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45968.379645949077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45968.379645949077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45968.379645949077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45968.379645949077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45968.379645949077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45968.379645949077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45968.379645949077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45968.379645949077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45968.379645949077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45968.379645949077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45968.379645949077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45968.379645949077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45968.379645949077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45968.379645949077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45968.379645949077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45968.379645949077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45968.379645949077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45968.379645949077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45968.379645949077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45968.379645949077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45968.379645949077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45968.379645949077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45968.379645949077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45968.379645949077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45968.379645949077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45968.379645949077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45968.379645949077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45968.379645949077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45968.379645949077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45968.379645949077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45968.379645949077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45968.379645949077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45968.379645949077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45968.379645949077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45968.379645949077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45968.379645949077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45968.379645949077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45968.379645949077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45968.379645949077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45968.379645949077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45968.379645949077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45968.379645949077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45968.379645949077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45968.379645949077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45968.379645949077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45968.379645949077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45968.379645949077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45968.379645949077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45968.379645949077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45968.379645949077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45968.379645949077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45968.379645949077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45968.379645949077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45968.379645949077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45968.379645949077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45968.379645949077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45968.379645949077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45968.379645949077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45968.379645949077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45968.379645949077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45968.379645949077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45968.379645949077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45968.379645949077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45968.379645949077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45968.379645949077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45968.379645949077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45968.379645949077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45968.379645949077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45968.379645949077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45968.379645949077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45968.379645949077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45968.379645949077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45968.379645949077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45968.379645949077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45968.379645949077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45968.379645949077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45968.379645949077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45968.379645949077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45968.379645949077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45968.379645949077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45968.379645949077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45968.379645949077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45968.379645949077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45968.379645949077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45968.379645949077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45968.379645949077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45968.379645949077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45968.379645949077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45968.379645949077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45968.379645949077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45968.379645949077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45968.379645949077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45968.379645949077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45968.379645949077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45968.379645949077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45968.379645949077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45968.379645949077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45968.379645949077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45968.379645949077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45968.379645949077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45968.379645949077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45968.379645949077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45968.379645949077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45968.379645949077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45968.379645949077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45968.379645949077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45968.379645949077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45968.379645949077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45968.379645949077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45968.379645949077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45968.379645949077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45968.379645949077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45968.379645949077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45968.379645949077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45968.379645949077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45968.379645949077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45968.379645949077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45968.379645949077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45968.379645949077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45968.379645949077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45968.379645949077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45968.379645949077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45968.379645949077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45968.379645949077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45968.379645949077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45968.379645949077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45968.379645949077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45968.379645949077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45968.379645949077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45968.379645949077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45968.379645949077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45968.379645949077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45968.379645949077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45968.379645949077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45968.379645949077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45968.379645949077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45968.379645949077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45968.379645949077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45968.379645949077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45968.379645949077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45968.379645949077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45968.379645949077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45968.379645949077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45968.379645949077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45968.379645949077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45968.379645949077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45968.379645949077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45968.379645949077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45968.379645949077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45968.379645949077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45968.379645949077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45968.379645949077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45968.379645949077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45968.379645949077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45968.379645949077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45968.379645949077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45968.379645949077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45968.379645949077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45968.379645949077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45968.379645949077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45968.379645949077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45968.379645949077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45968.379645949077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45968.379645949077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45968.379645949077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45968.379645949077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45968.379645949077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45968.379645949077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45968.379645949077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45968.379645949077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45968.379645949077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45968.379645949077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45968.379645949077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45968.379645949077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45968.379645949077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45968.379645949077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45968.379645949077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45968.379645949077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45968.379645949077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45968.379645949077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45968.379645949077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45968.379645949077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45968.379645949077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45968.379645949077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45968.379645949077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45968.379645949077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45968.379645949077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45968.379645949077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45968.379645949077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45968.379645949077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45968.379645949077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45968.379645949077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45968.379645949077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45968.379645949077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45968.379645949077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45968.379645949077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45968.379645949077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45968.379645949077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45968.379645949077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45968.379645949077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45968.379645949077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45968.379645949077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45968.379645949077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45968.379645949077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45968.379645949077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45968.379645949077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45968.379645949077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45968.379645949077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45968.379645949077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45968.379645949077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45968.379645949077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45968.379645949077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45968.379645949077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45968.379645949077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45968.379645949077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45968.379645949077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45968.379645949077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45968.379645949077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45968.379645949077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45968.379645949077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45968.379645949077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45968.379645949077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45968.379645949077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45968.379645949077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45968.379645949077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45968.379645949077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45968.379645949077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45968.379645949077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45968.379645949077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45968.379645949077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45968.379645949077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45968.379645949077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45968.379645949077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45968.379645949077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45968.379645949077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45968.379645949077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45968.379645949077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45968.379645949077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45968.379645949077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45968.379645949077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45968.379645949077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45968.379645949077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45968.379645949077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45968.379645949077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45968.379645949077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45968.379645949077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45968.379645949077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45968.379645949077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45968.379645949077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45968.379645949077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45968.379645949077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45968.379645949077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45968.379645949077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45968.379645949077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45968.379645949077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45968.379645949077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45968.379645949077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45968.379645949077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45968.379645949077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45968.379645949077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45968.379645949077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45968.379645949077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45968.379645949077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45968.379645949077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45968.379645949077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45968.379645949077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45968.379645949077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45968.379645949077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45968.379645949077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45968.379645949077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45968.379645949077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45968.379645949077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45968.379645949077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45968.379645949077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45968.379645949077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45968.379645949077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45968.379645949077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45968.379645949077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45968.379645949077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45968.379645949077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45968.379645949077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45968.379645949077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45968.379645949077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45968.379645949077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45968.379645949077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45968.379645949077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45968.379645949077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45968.379645949077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45968.379645949077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45968.379645949077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45968.379645949077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45968.379645949077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45968.379645949077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45968.379645949077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45968.379645949077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45968.379645949077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45968.379645949077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45968.379645949077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45968.379645949077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45968.379645949077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45968.379645949077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45968.379645949077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45968.379645949077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45968.379645949077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45968.379645949077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45968.379645949077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45968.379645949077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45968.379645949077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45968.379645949077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45968.379645949077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45968.379645949077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45968.379645949077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45968.379645949077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45968.379645949077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45968.379645949077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45968.379645949077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45968.379645949077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45968.379645949077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45968.379645949077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45968.379645949077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45968.379645949077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45968.379645949077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45968.379645949077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45968.379645949077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45968.379645949077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45968.379645949077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45968.379645949077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45968.379645949077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45968.379645949077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45968.379645949077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45968.379645949077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45968.379645949077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45968.379645949077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45968.379645949077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45968.379645949077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45968.379645949077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45968.379645949077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45968.379645949077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45968.379645949077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45968.379645949077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45968.379645949077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45968.379645949077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45968.379645949077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45968.379645949077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45968.379645949077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45968.379645949077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45968.379645949077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45968.379645949077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45968.379645949077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45968.379645949077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45968.379645949077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45968.379645949077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45968.379645949077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45968.379645949077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45968.379645949077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45968.379645949077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45968.379645949077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45968.379645949077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45968.379645949077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45968.379645949077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45968.379645949077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45968.379645949077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45968.379645949077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45968.379645949077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45968.379645949077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45968.379645949077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45968.379645949077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45968.379645949077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45968.379645949077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45968.379645949077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45968.379645949077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45968.379645949077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45968.379645949077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45968.379645949077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45968.379645949077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45968.379645949077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45968.379645949077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45968.379645949077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45968.379645949077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45968.379645949077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45968.379645949077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45968.379645949077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45968.379645949077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45968.379645949077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45968.379645949077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45968.379645949077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45968.379645949077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45968.379645949077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45968.379645949077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45968.379645949077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45968.379645949077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45968.379645949077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45968.379645949077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45968.379645949077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45968.379645949077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45968.379645949077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45968.379645949077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45968.379645949077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45968.379645949077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45968.379645949077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45968.379645949077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45968.379645949077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45968.379645949077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45968.379645949077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45968.379645949077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45968.379645949077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45968.379645949077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45968.379645949077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45968.379645949077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45968.379645949077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45968.379645949077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45968.379645949077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45968.379645949077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45968.379645949077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45968.379645949077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45968.379645949077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45968.379645949077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45968.379645949077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45968.379645949077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45968.379645949077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45968.379645949077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45968.379645949077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45968.379645949077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45968.379645949077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45968.379645949077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45968.379645949077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45968.379645949077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45968.379645949077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45968.379645949077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45968.379645949077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45968.379645949077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45968.379645949077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45968.379645949077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45968.379645949077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45968.379645949077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45968.379645949077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45968.379645949077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45968.379645949077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45968.379645949077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45968.379645949077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45968.379645949077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45968.379645949077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45968.379645949077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45968.379645949077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45968.379645949077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45968.379645949077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45968.379645949077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45968.379645949077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45968.379645949077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45968.379645949077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45968.379645949077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45968.379645949077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45968.379645949077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45968.379645949077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45968.379645949077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45968.379645949077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45968.379645949077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45968.379645949077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45968.379645949077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45968.379645949077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45968.379645949077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45968.379645949077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45968.379645949077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45968.379645949077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45968.379645949077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45968.379645949077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45968.379645949077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45968.379645949077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45968.379645949077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45968.379645949077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45968.379645949077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45968.379645949077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45968.379645949077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45968.379645949077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45968.379645949077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45968.379645949077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45968.379645949077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45968.379645949077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45968.379645949077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45968.379645949077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45968.379645949077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45968.379645949077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45968.379645949077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45968.379645949077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45968.379645949077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45968.379645949077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45968.379645949077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45968.379645949077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45968.379645949077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45968.379645949077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45968.379645949077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45968.379645949077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45968.379645949077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45968.379645949077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45968.379645949077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45968.379645949077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45968.379645949077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45968.379645949077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45968.379645949077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45968.379645949077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45968.379645949077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45968.379645949077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45968.379645949077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45968.379645949077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45968.379645949077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45968.379645949077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45968.379645949077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45968.379645949077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45968.379645949077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45968.379645949077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45968.379645949077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45968.379645949077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45968.379645949077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45968.379645949077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45968.379645949077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45968.379645949077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45968.379645949077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45968.379645949077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45968.379645949077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45968.379645949077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45968.379645949077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45968.379645949077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45968.379645949077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45968.379645949077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45968.379645949077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45968.379645949077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45968.379645949077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45968.379645949077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45968.379645949077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45968.379645949077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45968.379645949077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45968.379645949077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45968.379645949077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45968.379645949077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45968.379645949077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45968.379645949077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45968.379645949077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45968.379645949077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45968.379645949077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45968.379645949077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45968.379645949077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45968.379645949077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45968.379645949077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45968.379645949077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45968.379645949077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45968.379645949077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45968.379645949077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45968.379645949077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45968.379645949077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45968.379645949077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45968.379645949077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45968.379645949077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45968.379645949077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45968.379645949077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45968.379645949077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45968.379645949077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45968.379645949077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45968.379645949077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45968.379645949077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45968.379645949077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45968.379645949077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45968.379645949077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45968.379645949077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45968.379645949077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45968.379645949077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45968.379645949077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45968.379645949077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45968.379645949077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45968.379645949077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45968.379645949077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45968.379645949077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45968.379645949077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45968.379645949077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45968.379645949077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45968.379645949077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45968.379645949077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45968.379645949077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45968.379645949077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45968.379645949077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45968.379645949077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45968.379645949077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45968.379645949077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45968.379645949077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45968.379645949077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45968.379645949077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45968.379645949077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45968.379645949077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45968.379645949077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45968.379645949077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45968.379645949077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45968.379645949077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45968.379645949077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45968.379645949077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45968.379645949077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45968.379645949077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45968.379645949077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45968.379645949077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45968.379645949077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45968.379645949077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45968.379645949077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45968.379645949077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45968.379645949077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45968.379645949077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45968.379645949077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45968.379645949077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45968.379645949077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45968.379645949077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45968.379645949077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45968.379645949077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45968.379645949077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45968.379645949077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45968.379645949077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45968.379645949077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45968.379645949077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45968.379645949077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45968.379645949077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45968.379645949077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45968.379645949077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45968.379645949077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45968.379645949077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45968.379645949077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45968.379645949077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45968.379645949077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45968.379645949077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45968.379645949077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45968.379645949077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45968.379645949077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45968.379645949077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45968.379645949077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45968.379645949077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45968.379645949077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45968.379645949077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45968.379645949077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45968.379645949077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45968.379645949077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45968.379645949077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45968.379645949077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45968.379645949077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45968.379645949077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45968.379645949077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45968.379645949077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45968.379645949077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45968.379645949077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45968.379645949077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45968.379645949077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45968.379645949077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45968.379645949077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45968.379645949077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45968.379645949077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45968.379645949077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45968.379645949077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45968.379645949077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45968.379645949077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45968.379645949077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45968.379645949077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45968.379645949077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45968.379645949077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45968.379645949077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45968.379645949077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45968.379645949077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45968.379645949077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45968.379645949077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45968.379645949077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45968.379645949077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45968.379645949077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45968.379645949077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45968.379645949077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45968.379645949077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45968.379645949077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45968.379645949077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45968.379645949077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45968.379645949077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45968.379645949077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45968.379645949077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45968.379645949077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45968.379645949077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45968.379645949077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45968.379645949077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45968.379645949077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45968.379645949077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45968.379645949077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45968.379645949077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45968.379645949077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45968.379645949077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45968.379645949077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45968.379645949077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45968.379645949077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45968.379645949077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45968.379645949077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45968.379645949077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45968.379645949077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45968.379645949077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45968.379645949077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45968.379645949077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45968.379645949077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45968.379645949077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45968.379645949077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45968.379645949077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45968.379645949077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45968.379645949077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45968.379645949077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45968.379645949077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45968.379645949077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45968.379645949077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45968.379645949077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45968.379645949077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45968.379645949077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45968.379645949077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45968.379645949077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45968.379645949077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45968.379645949077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45968.379645949077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45968.379645949077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45968.379645949077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45968.379645949077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45968.379645949077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45968.379645949077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45968.379645949077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45968.379645949077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45968.379645949077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45968.379645949077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45968.379645949077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45968.379645949077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45968.379645949077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45968.379645949077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45968.379645949077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45968.379645949077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45968.379645949077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45968.379645949077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45968.379645949077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45968.379645949077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45968.379645949077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45968.379645949077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45968.379645949077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45968.379645949077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45968.379645949077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45968.379645949077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45968.379645949077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45968.379645949077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45968.379645949077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45968.379645949077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45968.379645949077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45968.379645949077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45968.379645949077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45968.379645949077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45968.379645949077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45968.379645949077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45968.379645949077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45968.379645949077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45968.379645949077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45968.379645949077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45968.379645949077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45968.379645949077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45968.379645949077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45968.379645949077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45968.379645949077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45968.379645949077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45968.379645949077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45968.379645949077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45968.379645949077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45968.379645949077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45968.379645949077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45968.379645949077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45968.379645949077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45968.379645949077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45968.379645949077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45968.379645949077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45968.379645949077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45968.379645949077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45968.379645949077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45968.379645949077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45968.379645949077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45968.379645949077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45968.379645949077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45968.379645949077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45968.379645949077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45968.379645949077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45968.379645949077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45968.379645949077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45968.379645949077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45968.379645949077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45968.379645949077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45968.379645949077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45968.379645949077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45968.379645949077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45968.379645949077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45968.379645949077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45968.379645949077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45968.379645949077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45968.379645949077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45968.379645949077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45968.379645949077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45968.379645949077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45968.379645949077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45968.379645949077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45968.379645949077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45968.379645949077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45968.379645949077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45968.379645949077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45968.379645949077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45968.379645949077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45968.379645949077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45968.379645949077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45968.379645949077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45968.379645949077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45968.379645949077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45968.379645949077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45968.379645949077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45968.379645949077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45968.379645949077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45968.379645949077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45968.379645949077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45968.379645949077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45968.379645949077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45968.379645949077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45968.379645949077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45968.379645949077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45968.379645949077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45968.379645949077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45968.379645949077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45968.379645949077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45968.379645949077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45968.379645949077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45968.379645949077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45968.379645949077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45968.379645949077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45968.379645949077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45968.379645949077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45968.379645949077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45968.379645949077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45968.379645949077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45968.379645949077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45968.379645949077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45968.379645949077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45968.379645949077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45968.379645949077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45968.379645949077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45968.379645949077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45968.379645949077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45968.379645949077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45968.379645949077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45968.379645949077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45968.379645949077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45968.379645949077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45968.379645949077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45968.379645949077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45968.379645949077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45968.379645949077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45968.379645949077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45968.379645949077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45968.379645949077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45968.379645949077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45968.379645949077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45968.379645949077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45968.379645949077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45968.379645949077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45968.379645949077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45968.379645949077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45968.379645949077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45968.379645949077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45968.379645949077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45968.379645949077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45968.379645949077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45968.379645949077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45968.379645949077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45968.379645949077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45968.379645949077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45968.379645949077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45968.379645949077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45968.379645949077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45968.379645949077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45968.379645949077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45968.379645949077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45968.379645949077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45968.379645949077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45968.379645949077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45968.379645949077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45968.379645949077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45968.379645949077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45968.379645949077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45968.379645949077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45968.379645949077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45968.379645949077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45968.379645949077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45968.379645949077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45968.379645949077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45968.379645949077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45968.379645949077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45968.379645949077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45968.379645949077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45968.379645949077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45968.379645949077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45968.379645949077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45968.379645949077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45968.379645949077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45968.379645949077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45968.379645949077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45968.379645949077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45968.379645949077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45968.379645949077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45968.379645949077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45968.379645949077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45968.379645949077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45968.379645949077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45968.379645949077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45968.379645949077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45968.379645949077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45968.379645949077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45968.379645949077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45968.379645949077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45968.379645949077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45968.379645949077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45968.379645949077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45968.379645949077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45968.379645949077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45968.379645949077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45968.379645949077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45968.379645949077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45968.379645949077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45968.379645949077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45968.379645949077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45968.379645949077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45968.379645949077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45968.379645949077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45968.379645949077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264.89892835648061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45968.379645949077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45968.379645949077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45968.379645949077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45968.379645949077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45968.379645949077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45968.379645949077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45968.379645949077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45968.379645949077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45968.379645949077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45968.379645949077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45968.379645949077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45968.379645949077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45968.379645949077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45968.379645949077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45968.379645949077</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45968.379645949077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45968.379645949077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45968.379645949077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45968.379645949077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45968.379645949077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45968.379645949077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45968.379645949077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45968.379645949077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45968.379645949077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45968.379645949077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45968.379645949077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45968.379645949077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45968.379645949077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45968.379645949077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45968.379645949077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45968.379645949077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45968.379645949077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45968.379645949077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45968.379645949077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45968.379645949077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45968.379645949077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45968.379645949077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45968.379645949077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45968.379645949077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45968.379645949077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45968.379645949077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45968.379645949077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45968.379645949077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45968.379645949077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45968.379645949077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45968.379645949077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45968.379645949077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45968.379645949077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45968.379645949077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45968.379645949077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45968.379645949077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45968.379645949077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45968.379645949077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45968.379645949077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45968.379645949077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45968.379645949077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45968.379645949077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45968.379645949077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45968.379645949077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45968.379645949077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45968.379645949077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45968.379645949077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45968.379645949077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45968.379645949077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45968.379645949077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45968.379645949077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45968.379645949077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45968.379645949077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45968.379645949077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45968.379645949077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45968.379645949077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45968.379645949077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45968.379645949077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45968.379645949077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45968.379645949077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45968.379645949077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45968.379645949077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45968.379645949077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45968.379645949077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45968.379645949077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45968.379645949077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45968.379645949077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45968.379645949077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45968.379645949077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45968.379645949077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45968.379645949077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45968.379645949077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45968.379645949077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45968.379645949077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45968.379645949077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45968.379645949077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45968.379645949077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45968.379645949077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45968.379645949077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45968.379645949077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45968.379645949077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45968.379645949077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45968.379645949077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45968.379645949077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45968.379645949077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45968.379645949077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45968.379645949077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45968.379645949077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45968.379645949077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45968.379645949077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45968.379645949077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45968.379645949077</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45968.379645949077</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45968.379645949077</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45968.379645949077</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45968.379645949077</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76.547585763888492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42.190768634260166</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19.718534837964398</v>
      </c>
      <c r="H4" s="132">
        <v>45948.661111111112</v>
      </c>
      <c r="I4" s="131" t="str">
        <f>IFERROR(VLOOKUP(D4,DB!A:F,6,0),"")</f>
        <v>SCECO</v>
      </c>
      <c r="J4" s="131" t="str">
        <f>IFERROR(VLOOKUP(D4,DB!A:G,7,0),"")</f>
        <v>Dead</v>
      </c>
      <c r="K4" s="131" t="s">
        <v>39114</v>
      </c>
      <c r="L4" s="131" t="str">
        <f>IFERROR(VLOOKUP(D4,DB!A:I,9,0),"")</f>
        <v>Latis</v>
      </c>
    </row>
    <row r="5" spans="1:13" ht="35.25" customHeight="1">
      <c r="A5" s="131" t="s">
        <v>39115</v>
      </c>
      <c r="B5" s="131" t="str">
        <f>IFERROR(VLOOKUP(D5,DB!A:K,11,0),"")</f>
        <v>R5</v>
      </c>
      <c r="C5" s="131">
        <v>1</v>
      </c>
      <c r="D5" s="131" t="s">
        <v>32330</v>
      </c>
      <c r="E5" s="131" t="s">
        <v>39116</v>
      </c>
      <c r="F5" s="132">
        <v>45967.840555555558</v>
      </c>
      <c r="G5" s="133">
        <f ca="1">IFERROR(NOW()-F5,"")</f>
        <v>0.53909039351856336</v>
      </c>
      <c r="H5" s="132">
        <v>45967.805902777778</v>
      </c>
      <c r="I5" s="131" t="str">
        <f>IFERROR(VLOOKUP(D5,DB!A:F,6,0),"")</f>
        <v>SCECO</v>
      </c>
      <c r="J5" s="131" t="str">
        <f>IFERROR(VLOOKUP(D5,DB!A:G,7,0),"")</f>
        <v>Dead</v>
      </c>
      <c r="K5" s="107" t="s">
        <v>39117</v>
      </c>
      <c r="L5" s="131" t="str">
        <f>IFERROR(VLOOKUP(D5,DB!A:I,9,0),"")</f>
        <v>Latis</v>
      </c>
    </row>
    <row r="6" spans="1:13" ht="15">
      <c r="A6" s="131"/>
      <c r="B6" s="131" t="str">
        <f>IFERROR(VLOOKUP(D6,DB!A:K,11,0),"")</f>
        <v/>
      </c>
      <c r="C6" s="131"/>
      <c r="D6" s="131"/>
      <c r="E6" s="131"/>
      <c r="F6" s="131"/>
      <c r="G6" s="131">
        <f ca="1">IFERROR(NOW()-F6,"")</f>
        <v>45968.379645949077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45968.379645949077</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45968.379645949077</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45968.379645949077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45968.379645949077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45968.379645949077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45968.379645949077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45968.379645949077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45968.379645949077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45968.379645949077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45968.379645949077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45968.379645949077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45968.379645949077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45968.379645949077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45968.379645949077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45968.379645949077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45968.379645949077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45968.379645949077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45968.379645949077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45968.379645949077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45968.379645949077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45968.379645949077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45968.379645949077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45968.379645949077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45968.379645949077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45968.379645949077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45968.379645949077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45968.379645949077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45968.379645949077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45968.379645949077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45968.379645949077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45968.379645949077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45968.379645949077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45968.379645949077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45968.379645949077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45968.379645949077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45968.379645949077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45968.379645949077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45968.379645949077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45968.379645949077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45968.379645949077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45968.379645949077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45968.379645949077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45968.379645949077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45968.379645949077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45968.379645949077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45968.379645949077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45968.379645949077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45968.379645949077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45968.379645949077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45968.379645949077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45968.379645949077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45968.379645949077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45968.379645949077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45968.379645949077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45968.379645949077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45968.379645949077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45968.379645949077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45968.379645949077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45968.379645949077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45968.379645949077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45968.379645949077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45968.379645949077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45968.379645949077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45968.379645949077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45968.379645949077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45968.379645949077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45968.379645949077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45968.379645949077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45968.379645949077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45968.379645949077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45968.379645949077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45968.379645949077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45968.379645949077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45968.379645949077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45968.379645949077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45968.379645949077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45968.379645949077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45968.379645949077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45968.379645949077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45968.379645949077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45968.379645949077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45968.379645949077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45968.379645949077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45968.379645949077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45968.379645949077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45968.379645949077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45968.379645949077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45968.379645949077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45968.379645949077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45968.379645949077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45968.379645949077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45968.379645949077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45968.379645949077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45968.379645949077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45968.379645949077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45968.379645949077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45968.379645949077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45968.379645949077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45968.379645949077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45968.379645949077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45968.379645949077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45968.379645949077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45968.379645949077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45968.379645949077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45968.379645949077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45968.379645949077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45968.379645949077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45968.379645949077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45968.379645949077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45968.379645949077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45968.379645949077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45968.379645949077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45968.379645949077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45968.379645949077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45968.379645949077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45968.379645949077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45968.379645949077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45968.379645949077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45968.379645949077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45968.379645949077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45968.379645949077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45968.379645949077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45968.379645949077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45968.379645949077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45968.379645949077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45968.379645949077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45968.379645949077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45968.379645949077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45968.379645949077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45968.379645949077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45968.379645949077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45968.379645949077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45968.379645949077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45968.379645949077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45968.379645949077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45968.379645949077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45968.379645949077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45968.379645949077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45968.379645949077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45968.379645949077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45968.379645949077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45968.379645949077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45968.379645949077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45968.379645949077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45968.379645949077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45968.379645949077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45968.379645949077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45968.379645949077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45968.379645949077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45968.379645949077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45968.379645949077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45968.379645949077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45968.379645949077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45968.379645949077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45968.379645949077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45968.379645949077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45968.379645949077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45968.379645949077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45968.379645949077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45968.379645949077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45968.379645949077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45968.379645949077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45968.379645949077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45968.379645949077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45968.379645949077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45968.379645949077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45968.379645949077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45968.379645949077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45968.379645949077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45968.379645949077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45968.379645949077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45968.379645949077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45968.379645949077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45968.379645949077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45968.379645949077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45968.379645949077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45968.379645949077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45968.379645949077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45968.379645949077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45968.379645949077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45968.379645949077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45968.379645949077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45968.379645949077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45968.379645949077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45968.379645949077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45968.379645949077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45968.379645949077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45968.379645949077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45968.379645949077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45968.379645949077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45968.379645949077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45968.379645949077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45968.379645949077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45968.379645949077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45968.379645949077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45968.379645949077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45968.379645949077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45968.379645949077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45968.379645949077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45968.379645949077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45968.379645949077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45968.379645949077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45968.379645949077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45968.379645949077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45968.379645949077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45968.379645949077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45968.379645949077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45968.379645949077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45968.379645949077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45968.379645949077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45968.379645949077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45968.379645949077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45968.379645949077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45968.379645949077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45968.379645949077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45968.379645949077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45968.379645949077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45968.379645949077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45968.379645949077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45968.379645949077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45968.379645949077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45968.379645949077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45968.379645949077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45968.379645949077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45968.379645949077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45968.379645949077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45968.379645949077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45968.379645949077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45968.379645949077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45968.379645949077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45968.379645949077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45968.379645949077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45968.379645949077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45968.379645949077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45968.379645949077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45968.379645949077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45968.379645949077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45968.379645949077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45968.379645949077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45968.379645949077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45968.379645949077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45968.379645949077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45968.379645949077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45968.379645949077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45968.379645949077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45968.379645949077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45968.379645949077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45968.379645949077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45968.379645949077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45968.379645949077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45968.379645949077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45968.379645949077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45968.379645949077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45968.379645949077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45968.379645949077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45968.379645949077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45968.379645949077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45968.379645949077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45968.379645949077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45968.379645949077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45968.379645949077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45968.379645949077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45968.379645949077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45968.379645949077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45968.379645949077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45968.379645949077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45968.379645949077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45968.379645949077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45968.379645949077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45968.379645949077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45968.379645949077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45968.379645949077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45968.379645949077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45968.379645949077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45968.379645949077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45968.379645949077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45968.379645949077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45968.379645949077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45968.379645949077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45968.379645949077</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45968.379645949077</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K4" sqref="K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37390</v>
      </c>
      <c r="E2" s="61" t="s">
        <v>39021</v>
      </c>
      <c r="F2" s="145">
        <v>45968.338761574072</v>
      </c>
      <c r="G2" s="146">
        <f ca="1">IFERROR(NOW()-F2,"-")</f>
        <v>4.0884375004679896E-2</v>
      </c>
      <c r="H2" s="147">
        <v>45968.332962962966</v>
      </c>
      <c r="I2" s="86" t="str">
        <f>IFERROR(VLOOKUP(D2,DB!A:F,6,0),"")</f>
        <v>Generator-SG</v>
      </c>
      <c r="J2" s="61" t="str">
        <f>IFERROR(VLOOKUP(D2,DB!A:G,7,0),"")</f>
        <v>Vandalized</v>
      </c>
      <c r="K2" s="148" t="s">
        <v>39119</v>
      </c>
      <c r="L2" s="149" t="str">
        <f>IFERROR(VLOOKUP(D2,DB!A:I,9,0),"")</f>
        <v>Latis</v>
      </c>
    </row>
    <row r="3" spans="1:12" ht="31.5" customHeight="1">
      <c r="A3" s="86" t="s">
        <v>39120</v>
      </c>
      <c r="B3" s="61" t="str">
        <f>IFERROR(VLOOKUP(D3,DB!A:K,11,0),"")</f>
        <v>R6</v>
      </c>
      <c r="C3" s="61">
        <v>1</v>
      </c>
      <c r="D3" s="61" t="s">
        <v>34041</v>
      </c>
      <c r="E3" s="61" t="s">
        <v>39100</v>
      </c>
      <c r="F3" s="145">
        <v>45968.376967592594</v>
      </c>
      <c r="G3" s="146">
        <f ca="1">IFERROR(NOW()-F3,"-")</f>
        <v>2.6783564826473594E-3</v>
      </c>
      <c r="H3" s="147">
        <v>45968.371145833335</v>
      </c>
      <c r="I3" s="86" t="str">
        <f>IFERROR(VLOOKUP(D3,DB!A:F,6,0),"")</f>
        <v>SCECO</v>
      </c>
      <c r="J3" s="61" t="str">
        <f>IFERROR(VLOOKUP(D3,DB!A:G,7,0),"")</f>
        <v>Vandalized</v>
      </c>
      <c r="K3" s="148" t="s">
        <v>39121</v>
      </c>
      <c r="L3" s="149" t="str">
        <f>IFERROR(VLOOKUP(D3,DB!A:I,9,0),"")</f>
        <v>Latis</v>
      </c>
    </row>
    <row r="4" spans="1:12" ht="31.5" customHeight="1">
      <c r="A4" s="86"/>
      <c r="B4" s="61" t="str">
        <f>IFERROR(VLOOKUP(D4,DB!A:K,11,0),"")</f>
        <v/>
      </c>
      <c r="C4" s="61"/>
      <c r="D4" s="61"/>
      <c r="E4" s="61"/>
      <c r="F4" s="145"/>
      <c r="G4" s="146">
        <f ca="1">IFERROR(NOW()-F4,"-")</f>
        <v>45968.379645949077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45968.379645949077</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45968.379645949077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45968.379645949077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45968.379645949077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45968.379645949077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45968.379645949077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45968.379645949077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45968.379645949077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45968.379645949077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45968.379645949077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45968.379645949077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45968.379645949077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45968.379645949077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45968.379645949077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45968.379645949077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45968.379645949077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45968.379645949077</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45968.379645949077</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45968.379645949077</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45968.379645949077</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45968.379645949077</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45968.379645949077</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