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647" documentId="120_S{2AC9BD13-BADA-5192-A53E-5A8FF88502F6}" xr6:coauthVersionLast="47" xr6:coauthVersionMax="47" xr10:uidLastSave="{1EB5299F-D66D-4C76-B2FA-547251BCA95B}"/>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G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<sst xmlns="http://schemas.openxmlformats.org/spreadsheetml/2006/main" count="180297" uniqueCount="39132">
  <si>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</si>
  <si>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</si>
  <si>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</si>
  <si>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</si>
  <si>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</si>
  <si>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</si>
  <si>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</si>
  <si>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</si>
  <si>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</si>
  <si>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</si>
  <si>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</si>
  <si>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</si>
  <si>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</si>
  <si>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</si>
  <si>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</si>
  <si>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</si>
  <si>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</si>
  <si>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</si>
  <si>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</si>
  <si>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</si>
  <si>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</si>
  <si>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</si>
  <si>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</si>
  <si>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</si>
  <si>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</si>
  <si>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</si>
  <si>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</si>
  <si>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</si>
  <si>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</si>
  <si>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</si>
  <si>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</si>
  <si>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</si>
  <si>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</si>
  <si>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</si>
  <si>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</si>
  <si>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</si>
  <si>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</si>
  <si>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</si>
  <si>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</si>
  <si>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</si>
  <si>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</si>
  <si>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</si>
  <si>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</si>
  <si>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</si>
  <si>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</si>
  <si>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</si>
  <si>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</si>
  <si>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</si>
  <si>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</si>
  <si>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</si>
  <si>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</si>
  <si>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</si>
  <si>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</si>
  <si>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</si>
  <si>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</si>
  <si>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</si>
  <si>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</si>
  <si>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</si>
  <si>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</si>
  <si>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</si>
  <si>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</si>
  <si>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</si>
  <si>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</si>
  <si>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</si>
  <si>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</si>
  <si>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</si>
  <si>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</si>
  <si>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</si>
  <si>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</si>
  <si>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</si>
  <si>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</si>
  <si>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</si>
  <si>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</si>
  <si>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</si>
  <si>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</si>
  <si>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</si>
  <si>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</si>
  <si>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</si>
  <si>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</si>
  <si>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</si>
  <si>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</si>
  <si>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</si>
  <si>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</si>
  <si>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</si>
  <si>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</si>
  <si>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</si>
  <si>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</si>
  <si>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</si>
  <si>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</si>
  <si>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</si>
  <si>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</si>
  <si>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</si>
  <si>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</si>
  <si>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</si>
  <si>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</si>
  <si>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</si>
  <si>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</si>
  <si>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</si>
  <si>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</si>
  <si>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</si>
  <si>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</si>
  <si>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</si>
  <si>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</si>
  <si>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</si>
  <si>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</si>
  <si>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</si>
  <si>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</si>
  <si>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</si>
  <si>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</si>
  <si>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</si>
  <si>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</si>
  <si>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</si>
  <si>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</si>
  <si>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</si>
  <si>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</si>
  <si>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</si>
  <si>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</si>
  <si>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</si>
  <si>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</si>
  <si>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</si>
  <si>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</si>
  <si>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</si>
  <si>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</si>
  <si>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</si>
  <si>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</si>
  <si>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</si>
  <si>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</si>
  <si>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</si>
  <si>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</si>
  <si>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</si>
  <si>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</si>
  <si>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</si>
  <si>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</si>
  <si>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</si>
  <si>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</si>
  <si>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</si>
  <si>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</si>
  <si>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</si>
  <si>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</si>
  <si>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</si>
  <si>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</si>
  <si>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</si>
  <si>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</si>
  <si>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</si>
  <si>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</si>
  <si>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</si>
  <si>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</si>
  <si>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</si>
  <si>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</si>
  <si>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</si>
  <si>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</si>
  <si>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</si>
  <si>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</si>
  <si>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</si>
  <si>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</si>
  <si>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</si>
  <si>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</si>
  <si>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</si>
  <si>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</si>
  <si>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</si>
  <si>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</si>
  <si>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</si>
  <si>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</si>
  <si>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</si>
  <si>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</si>
  <si>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</si>
  <si>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</si>
  <si>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</si>
  <si>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</si>
  <si>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</si>
  <si>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</si>
  <si>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</si>
  <si>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</si>
  <si>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</si>
  <si>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</si>
  <si>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</si>
  <si>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</si>
  <si>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</si>
  <si>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</si>
  <si>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</si>
  <si>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</si>
  <si>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</si>
  <si>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</si>
  <si>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</si>
  <si>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</si>
  <si>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</si>
  <si>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</si>
  <si>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</si>
  <si>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</si>
  <si>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</si>
  <si>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</si>
  <si>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</si>
  <si>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</si>
  <si>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</si>
  <si>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</si>
  <si>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</si>
  <si>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</si>
  <si>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</si>
  <si>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</si>
  <si>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</si>
  <si>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</si>
  <si>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</si>
  <si>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</si>
  <si>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</si>
  <si>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</si>
  <si>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</si>
  <si>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</si>
  <si>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</si>
  <si>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</si>
  <si>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</si>
  <si>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</si>
  <si>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</si>
  <si>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</si>
  <si>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</si>
  <si>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</si>
  <si>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</si>
  <si>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</si>
  <si>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</si>
  <si>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</si>
  <si>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</si>
  <si>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</si>
  <si>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</si>
  <si>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</si>
  <si>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</si>
  <si>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</si>
  <si>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</si>
  <si>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</si>
  <si>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</si>
  <si>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</si>
  <si>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</si>
  <si>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</si>
  <si>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</si>
  <si>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</si>
  <si>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</si>
  <si>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</si>
  <si>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</si>
  <si>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</si>
  <si>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</si>
  <si>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</si>
  <si>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</si>
  <si>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</si>
  <si>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</si>
  <si>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</si>
  <si>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</si>
  <si>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</si>
  <si>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</si>
  <si>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</si>
  <si>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</si>
  <si>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</si>
  <si>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</si>
  <si>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</si>
  <si>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</si>
  <si>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</si>
  <si>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</si>
  <si>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</si>
  <si>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</si>
  <si>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</si>
  <si>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</si>
  <si>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</si>
  <si>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</si>
  <si>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</si>
  <si>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</si>
  <si>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</si>
  <si>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</si>
  <si>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</si>
  <si>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</si>
  <si>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</si>
  <si>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</si>
  <si>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</si>
  <si>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</si>
  <si>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</si>
  <si>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</si>
  <si>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</si>
  <si>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</si>
  <si>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</si>
  <si>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</si>
  <si>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</si>
  <si>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</si>
  <si>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</si>
  <si>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</si>
  <si>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</si>
  <si>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</si>
  <si>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</si>
  <si>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</si>
  <si>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</si>
  <si>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</si>
  <si>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</si>
  <si>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</si>
  <si>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</si>
  <si>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</si>
  <si>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</si>
  <si>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</si>
  <si>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</si>
  <si>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</si>
  <si>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</si>
  <si>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</si>
  <si>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</si>
  <si>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</si>
  <si>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</si>
  <si>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</si>
  <si>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</si>
  <si>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</si>
  <si>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</si>
  <si>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</si>
  <si>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</si>
  <si>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</si>
  <si>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</si>
  <si>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</si>
  <si>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</si>
  <si>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</si>
  <si>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</si>
  <si>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</si>
  <si>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</si>
  <si>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</si>
  <si>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</si>
  <si>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</si>
  <si>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</si>
  <si>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</si>
  <si>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</si>
  <si>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</si>
  <si>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</si>
  <si>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</si>
  <si>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</si>
  <si>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</si>
  <si>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</si>
  <si>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</si>
  <si>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</si>
  <si>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</si>
  <si>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</si>
  <si>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</si>
  <si>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</si>
  <si>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</si>
  <si>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</si>
  <si>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</si>
  <si>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</si>
  <si>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</si>
  <si>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</si>
  <si>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</si>
  <si>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</si>
  <si>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</si>
  <si>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</si>
  <si>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</si>
  <si>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</si>
  <si>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</si>
  <si>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</si>
  <si>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</si>
  <si>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</si>
  <si>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</si>
  <si>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</si>
  <si>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</si>
  <si>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</si>
  <si>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</si>
  <si>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</si>
  <si>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</si>
  <si>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</si>
  <si>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</si>
  <si>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</si>
  <si>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</si>
  <si>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</si>
  <si>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</si>
  <si>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</si>
  <si>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</si>
  <si>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</si>
  <si>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</si>
  <si>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</si>
  <si>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</si>
  <si>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</si>
  <si>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</si>
  <si>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</si>
  <si>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</si>
  <si>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</si>
  <si>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</si>
  <si>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</si>
  <si>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</si>
  <si>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</si>
  <si>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</si>
  <si>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</si>
  <si>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</si>
  <si>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</si>
  <si>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</si>
  <si>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</si>
  <si>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</si>
  <si>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</si>
  <si>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</si>
  <si>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</si>
  <si>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</si>
  <si>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</si>
  <si>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</si>
  <si>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</si>
  <si>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</si>
  <si>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</si>
  <si>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</si>
  <si>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</si>
  <si>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</si>
  <si>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</si>
  <si>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</si>
  <si>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</si>
  <si>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</si>
  <si>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</si>
  <si>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</si>
  <si>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</si>
  <si>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</si>
  <si>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</si>
  <si>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</si>
  <si>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</si>
  <si>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</si>
  <si>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</si>
  <si>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</si>
  <si>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</si>
  <si>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</si>
  <si>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</si>
  <si>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</si>
  <si>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</si>
  <si>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</si>
  <si>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</si>
  <si>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</si>
  <si>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</si>
  <si>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</si>
  <si>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</si>
  <si>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</si>
  <si>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</si>
  <si>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</si>
  <si>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</si>
  <si>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</si>
  <si>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</si>
  <si>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</si>
  <si>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</si>
  <si>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</si>
  <si>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</si>
  <si>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</si>
  <si>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</si>
  <si>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</si>
  <si>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</si>
  <si>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</si>
  <si>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</si>
  <si>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</si>
  <si>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</si>
  <si>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</si>
  <si>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</si>
  <si>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</si>
  <si>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</si>
  <si>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</si>
  <si>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</si>
  <si>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</si>
  <si>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</si>
  <si>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</si>
  <si>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</si>
  <si>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</si>
  <si>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</si>
  <si>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</si>
  <si>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</si>
  <si>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</si>
  <si>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</si>
  <si>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</si>
  <si>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</si>
  <si>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</si>
  <si>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</si>
  <si>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</si>
  <si>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</si>
  <si>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</si>
  <si>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</si>
  <si>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</si>
  <si>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</si>
  <si>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</si>
  <si>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</si>
  <si>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</si>
  <si>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</si>
  <si>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</si>
  <si>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</si>
  <si>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</si>
  <si>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</si>
  <si>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</si>
  <si>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</si>
  <si>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</si>
  <si>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</si>
  <si>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</si>
  <si>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</si>
  <si>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</si>
  <si>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</si>
  <si>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</si>
  <si>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</si>
  <si>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</si>
  <si>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</si>
  <si>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</si>
  <si>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</si>
  <si>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</si>
  <si>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</si>
  <si>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</si>
  <si>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</si>
  <si>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</si>
  <si>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</si>
  <si>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</si>
  <si>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</si>
  <si>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</si>
  <si>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</si>
  <si>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</si>
  <si>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</si>
  <si>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</si>
  <si>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</si>
  <si>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</si>
  <si>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</si>
  <si>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</si>
  <si>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</si>
  <si>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</si>
  <si>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</si>
  <si>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</si>
  <si>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</si>
  <si>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</si>
  <si>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</si>
  <si>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</si>
  <si>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</si>
  <si>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</si>
  <si>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</si>
  <si>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</si>
  <si>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</si>
  <si>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</si>
  <si>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</si>
  <si>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</si>
  <si>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</si>
  <si>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</si>
  <si>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</si>
  <si>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</si>
  <si>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</si>
  <si>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</si>
  <si>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</si>
  <si>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</si>
  <si>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</si>
  <si>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</si>
  <si>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</si>
  <si>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</si>
  <si>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</si>
  <si>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</si>
  <si>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</si>
  <si>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</si>
  <si>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</si>
  <si>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</si>
  <si>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</si>
  <si>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</si>
  <si>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</si>
  <si>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</si>
  <si>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</si>
  <si>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</si>
  <si>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</si>
  <si>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</si>
  <si>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</si>
  <si>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</si>
  <si>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</si>
  <si>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</si>
  <si>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</si>
  <si>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</si>
  <si>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</si>
  <si>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</si>
  <si>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</si>
  <si>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</si>
  <si>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</si>
  <si>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</si>
  <si>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</si>
  <si>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</si>
  <si>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</si>
  <si>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</si>
  <si>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</si>
  <si>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</si>
  <si>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</si>
  <si>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</si>
  <si>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</si>
  <si>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</si>
  <si>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</si>
  <si>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</si>
  <si>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</si>
  <si>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</si>
  <si>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</si>
  <si>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</si>
  <si>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</si>
  <si>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</si>
  <si>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</si>
  <si>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</si>
  <si>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</si>
  <si>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</si>
  <si>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</si>
  <si>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</si>
  <si>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</si>
  <si>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</si>
  <si>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</si>
  <si>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</si>
  <si>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</si>
  <si>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</si>
  <si>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</si>
  <si>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</si>
  <si>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</si>
  <si>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</si>
  <si>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</si>
  <si>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</si>
  <si>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</si>
  <si>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</si>
  <si>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</si>
  <si>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</si>
  <si>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</si>
  <si>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</si>
  <si>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</si>
  <si>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</si>
  <si>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</si>
  <si>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</si>
  <si>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</si>
  <si>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</si>
  <si>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</si>
  <si>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</si>
  <si>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</si>
  <si>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</si>
  <si>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</si>
  <si>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</si>
  <si>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</si>
  <si>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</si>
  <si>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</si>
  <si>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</si>
  <si>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</si>
  <si>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</si>
  <si>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</si>
  <si>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</si>
  <si>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</si>
  <si>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</si>
  <si>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</si>
  <si>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</si>
  <si>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</si>
  <si>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</si>
  <si>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</si>
  <si>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</si>
  <si>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</si>
  <si>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</si>
  <si>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</si>
  <si>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</si>
  <si>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</si>
  <si>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</si>
  <si>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</si>
  <si>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</si>
  <si>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</si>
  <si>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</si>
  <si>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</si>
  <si>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</si>
  <si>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</si>
  <si>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</si>
  <si>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</si>
  <si>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</si>
  <si>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</si>
  <si>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</si>
  <si>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</si>
  <si>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</si>
  <si>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</si>
  <si>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</si>
  <si>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</si>
  <si>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</si>
  <si>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</si>
  <si>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</si>
  <si>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</si>
  <si>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</si>
  <si>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</si>
  <si>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</si>
  <si>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</si>
  <si>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</si>
  <si>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</si>
  <si>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</si>
  <si>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</si>
  <si>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</si>
  <si>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</si>
  <si>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</si>
  <si>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</si>
  <si>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</si>
  <si>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</si>
  <si>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</si>
  <si>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</si>
  <si>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</si>
  <si>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</si>
  <si>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</si>
  <si>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</si>
  <si>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</si>
  <si>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</si>
  <si>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</si>
  <si>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</si>
  <si>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</si>
  <si>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</si>
  <si>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</si>
  <si>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</si>
  <si>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</si>
  <si>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</si>
  <si>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</si>
  <si>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</si>
  <si>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</si>
  <si>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</si>
  <si>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</si>
  <si>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</si>
  <si>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</si>
  <si>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</si>
  <si>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</si>
  <si>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</si>
  <si>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</si>
  <si>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</si>
  <si>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</si>
  <si>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</si>
  <si>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</si>
  <si>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</si>
  <si>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</si>
  <si>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</si>
  <si>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</si>
  <si>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</si>
  <si>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</si>
  <si>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</si>
  <si>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</si>
  <si>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</si>
  <si>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</si>
  <si>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</si>
  <si>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</si>
  <si>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</si>
  <si>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</si>
  <si>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</si>
  <si>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</si>
  <si>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</si>
  <si>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</si>
  <si>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</si>
  <si>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</si>
  <si>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</si>
  <si>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</si>
  <si>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</si>
  <si>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</si>
  <si>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</si>
  <si>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</si>
  <si>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</si>
  <si>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</si>
  <si>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</si>
  <si>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</si>
  <si>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</si>
  <si>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</si>
  <si>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</si>
  <si>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</si>
  <si>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</si>
  <si>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</si>
  <si>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</si>
  <si>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</si>
  <si>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</si>
  <si>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</si>
  <si>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</si>
  <si>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</si>
  <si>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</si>
  <si>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</si>
  <si>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</si>
  <si>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</si>
  <si>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</si>
  <si>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</si>
  <si>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</si>
  <si>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</si>
  <si>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</si>
  <si>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</si>
  <si>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</si>
  <si>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</si>
  <si>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</si>
  <si>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</si>
  <si>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</si>
  <si>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</si>
  <si>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</si>
  <si>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</si>
  <si>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</si>
  <si>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</si>
  <si>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</si>
  <si>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</si>
  <si>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</si>
  <si>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</si>
  <si>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</si>
  <si>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</si>
  <si>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</si>
  <si>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</si>
  <si>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</si>
  <si>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</si>
  <si>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</si>
  <si>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</si>
  <si>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</si>
  <si>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</si>
  <si>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</si>
  <si>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</si>
  <si>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</si>
  <si>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</si>
  <si>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</si>
  <si>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</si>
  <si>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</si>
  <si>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</si>
  <si>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</si>
  <si>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</si>
  <si>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</si>
  <si>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</si>
  <si>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</si>
  <si>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</si>
  <si>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</si>
  <si>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</si>
  <si>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</si>
  <si>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</si>
  <si>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</si>
  <si>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</si>
  <si>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</si>
  <si>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</si>
  <si>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</si>
  <si>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</si>
  <si>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</si>
  <si>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</si>
  <si>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</si>
  <si>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</si>
  <si>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</si>
  <si>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</si>
  <si>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</si>
  <si>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</si>
  <si>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</si>
  <si>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</si>
  <si>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</si>
  <si>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</si>
  <si>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</si>
  <si>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</si>
  <si>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</si>
  <si>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</si>
  <si>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</si>
  <si>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</si>
  <si>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</si>
  <si>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</si>
  <si>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</si>
  <si>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</si>
  <si>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</si>
  <si>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</si>
  <si>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</si>
  <si>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</si>
  <si>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</si>
  <si>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</si>
  <si>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</si>
  <si>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</si>
  <si>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</si>
  <si>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</si>
  <si>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</si>
  <si>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</si>
  <si>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</si>
  <si>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</si>
  <si>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</si>
  <si>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</si>
  <si>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</si>
  <si>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</si>
  <si>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</si>
  <si>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</si>
  <si>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</si>
  <si>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</si>
  <si>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</si>
  <si>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</si>
  <si>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</si>
  <si>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</si>
  <si>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</si>
  <si>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</si>
  <si>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</si>
  <si>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</si>
  <si>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</si>
  <si>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</si>
  <si>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</si>
  <si>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</si>
  <si>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</si>
  <si>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</si>
  <si>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</si>
  <si>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</si>
  <si>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</si>
  <si>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</si>
  <si>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</si>
  <si>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</si>
  <si>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</si>
  <si>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</si>
  <si>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</si>
  <si>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</si>
  <si>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</si>
  <si>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</si>
  <si>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</si>
  <si>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</si>
  <si>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</si>
  <si>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</si>
  <si>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</si>
  <si>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</si>
  <si>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</si>
  <si>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</si>
  <si>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</si>
  <si>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</si>
  <si>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</si>
  <si>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</si>
  <si>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</si>
  <si>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</si>
  <si>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</si>
  <si>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</si>
  <si>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</si>
  <si>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</si>
  <si>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</si>
  <si>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</si>
  <si>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</si>
  <si>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</si>
  <si>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</si>
  <si>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</si>
  <si>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</si>
  <si>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</si>
  <si>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</si>
  <si>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</si>
  <si>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</si>
  <si>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</si>
  <si>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</si>
  <si>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</si>
  <si>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</si>
  <si>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</si>
  <si>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</si>
  <si>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</si>
  <si>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</si>
  <si>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</si>
  <si>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</si>
  <si>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</si>
  <si>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</si>
  <si>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</si>
  <si>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</si>
  <si>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</si>
  <si>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</si>
  <si>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</si>
  <si>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</si>
  <si>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</si>
  <si>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</si>
  <si>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</si>
  <si>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</si>
  <si>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</si>
  <si>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</si>
  <si>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</si>
  <si>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</si>
  <si>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</si>
  <si>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</si>
  <si>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</si>
  <si>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</si>
  <si>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</si>
  <si>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</si>
  <si>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</si>
  <si>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</si>
  <si>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</si>
  <si>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</si>
  <si>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</si>
  <si>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</si>
  <si>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</si>
  <si>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</si>
  <si>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</si>
  <si>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</si>
  <si>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</si>
  <si>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</si>
  <si>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</si>
  <si>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</si>
  <si>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</si>
  <si>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</si>
  <si>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</si>
  <si>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</si>
  <si>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</si>
  <si>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</si>
  <si>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</si>
  <si>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</si>
  <si>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</si>
  <si>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</si>
  <si>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</si>
  <si>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</si>
  <si>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</si>
  <si>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</si>
  <si>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</si>
  <si>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</si>
  <si>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</si>
  <si>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</si>
  <si>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</si>
  <si>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</si>
  <si>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</si>
  <si>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</si>
  <si>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</si>
  <si>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</si>
  <si>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</si>
  <si>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</si>
  <si>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</si>
  <si>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</si>
  <si>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</si>
  <si>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</si>
  <si>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</si>
  <si>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</si>
  <si>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</si>
  <si>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</si>
  <si>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</si>
  <si>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</si>
  <si>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</si>
  <si>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</si>
  <si>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</si>
  <si>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</si>
  <si>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</si>
  <si>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</si>
  <si>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</si>
  <si>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</si>
  <si>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</si>
  <si>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</si>
  <si>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</si>
  <si>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</si>
  <si>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</si>
  <si>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</si>
  <si>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</si>
  <si>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</si>
  <si>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</si>
  <si>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</si>
  <si>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</si>
  <si>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</si>
  <si>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</si>
  <si>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</si>
  <si>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</si>
  <si>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</si>
  <si>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</si>
  <si>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</si>
  <si>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</si>
  <si>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</si>
  <si>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</si>
  <si>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</si>
  <si>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</si>
  <si>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</si>
  <si>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</si>
  <si>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</si>
  <si>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</si>
  <si>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</si>
  <si>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</si>
  <si>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</si>
  <si>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</si>
  <si>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</si>
  <si>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</si>
  <si>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</si>
  <si>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</si>
  <si>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</si>
  <si>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</si>
  <si>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</si>
  <si>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</si>
  <si>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</si>
  <si>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</si>
  <si>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</si>
  <si>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</si>
  <si>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</si>
  <si>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</si>
  <si>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</si>
  <si>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</si>
  <si>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</si>
  <si>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</si>
  <si>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</si>
  <si>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</si>
  <si>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</si>
  <si>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</si>
  <si>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</si>
  <si>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</si>
  <si>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</si>
  <si>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</si>
  <si>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</si>
  <si>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</si>
  <si>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</si>
  <si>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</si>
  <si>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</si>
  <si>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</si>
  <si>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</si>
  <si>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</si>
  <si>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</si>
  <si>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</si>
  <si>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</si>
  <si>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</si>
  <si>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</si>
  <si>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</si>
  <si>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</si>
  <si>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</si>
  <si>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</si>
  <si>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</si>
  <si>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</si>
  <si>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</si>
  <si>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</si>
  <si>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</si>
  <si>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</si>
  <si>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</si>
  <si>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</si>
  <si>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</si>
  <si>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</si>
  <si>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</si>
  <si>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</si>
  <si>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</si>
  <si>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</si>
  <si>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</si>
  <si>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</si>
  <si>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</si>
  <si>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</si>
  <si>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</si>
  <si>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</si>
  <si>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</si>
  <si>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</si>
  <si>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</si>
  <si>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</si>
  <si>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</si>
  <si>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</si>
  <si>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</si>
  <si>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</si>
  <si>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</si>
  <si>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</si>
  <si>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</si>
  <si>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</si>
  <si>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</si>
  <si>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</si>
  <si>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</si>
  <si>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</si>
  <si>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</si>
  <si>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</si>
  <si>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</si>
  <si>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</si>
  <si>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</si>
  <si>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</si>
  <si>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</si>
  <si>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</si>
  <si>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</si>
  <si>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</si>
  <si>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</si>
  <si>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</si>
  <si>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</si>
  <si>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</si>
  <si>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</si>
  <si>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</si>
  <si>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</si>
  <si>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</si>
  <si>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</si>
  <si>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</si>
  <si>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</si>
  <si>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</si>
  <si>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</si>
  <si>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</si>
  <si>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</si>
  <si>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</si>
  <si>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</si>
  <si>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</si>
  <si>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</si>
  <si>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</si>
  <si>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</si>
  <si>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</si>
  <si>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</si>
  <si>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</si>
  <si>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</si>
  <si>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</si>
  <si>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</si>
  <si>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</si>
  <si>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</si>
  <si>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</si>
  <si>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</si>
  <si>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</si>
  <si>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</si>
  <si>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</si>
  <si>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</si>
  <si>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</si>
  <si>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</si>
  <si>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</si>
  <si>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</si>
  <si>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</si>
  <si>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</si>
  <si>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</si>
  <si>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</si>
  <si>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</si>
  <si>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</si>
  <si>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</si>
  <si>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</si>
  <si>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</si>
  <si>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</si>
  <si>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</si>
  <si>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</si>
  <si>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</si>
  <si>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</si>
  <si>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</si>
  <si>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</si>
  <si>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</si>
  <si>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</si>
  <si>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</si>
  <si>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</si>
  <si>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</si>
  <si>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</si>
  <si>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</si>
  <si>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</si>
  <si>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</si>
  <si>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</si>
  <si>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</si>
  <si>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</si>
  <si>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</si>
  <si>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</si>
  <si>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</si>
  <si>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</si>
  <si>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</si>
  <si>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</si>
  <si>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</si>
  <si>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</si>
  <si>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</si>
  <si>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</si>
  <si>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</si>
  <si>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</si>
  <si>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</si>
  <si>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</si>
  <si>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</si>
  <si>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</si>
  <si>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</si>
  <si>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</si>
  <si>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</si>
  <si>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</si>
  <si>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</si>
  <si>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</si>
  <si>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</si>
  <si>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</si>
  <si>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</si>
  <si>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</si>
  <si>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</si>
  <si>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</si>
  <si>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</si>
  <si>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</si>
  <si>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</si>
  <si>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</si>
  <si>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</si>
  <si>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</si>
  <si>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</si>
  <si>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</si>
  <si>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</si>
  <si>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</si>
  <si>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</si>
  <si>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</si>
  <si>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</si>
  <si>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</si>
  <si>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</si>
  <si>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</si>
  <si>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</si>
  <si>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</si>
  <si>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</si>
  <si>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</si>
  <si>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</si>
  <si>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</si>
  <si>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</si>
  <si>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</si>
  <si>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</si>
  <si>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</si>
  <si>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</si>
  <si>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</si>
  <si>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</si>
  <si>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</si>
  <si>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</si>
  <si>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</si>
  <si>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</si>
  <si>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</si>
  <si>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</si>
  <si>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</si>
  <si>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</si>
  <si>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</si>
  <si>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</si>
  <si>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</si>
  <si>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</si>
  <si>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</si>
  <si>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</si>
  <si>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</si>
  <si>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</si>
  <si>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</si>
  <si>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</si>
  <si>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</si>
  <si>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</si>
  <si>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</si>
  <si>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</si>
  <si>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</si>
  <si>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</si>
  <si>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</si>
  <si>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</si>
  <si>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</si>
  <si>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</si>
  <si>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</si>
  <si>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</si>
  <si>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</si>
  <si>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</si>
  <si>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</si>
  <si>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</si>
  <si>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</si>
  <si>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</si>
  <si>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</si>
  <si>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</si>
  <si>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</si>
  <si>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</si>
  <si>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</si>
  <si>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</si>
  <si>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</si>
  <si>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</si>
  <si>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</si>
  <si>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</si>
  <si>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</si>
  <si>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</si>
  <si>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</si>
  <si>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</si>
  <si>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</si>
  <si>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</si>
  <si>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</si>
  <si>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</si>
  <si>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</si>
  <si>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</si>
  <si>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</si>
  <si>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</si>
  <si>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</si>
  <si>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</si>
  <si>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</si>
  <si>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</si>
  <si>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</si>
  <si>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</si>
  <si>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</si>
  <si>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</si>
  <si>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</si>
  <si>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</si>
  <si>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</si>
  <si>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</si>
  <si>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</si>
  <si>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</si>
  <si>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</si>
  <si>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</si>
  <si>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</si>
  <si>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</si>
  <si>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</si>
  <si>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</si>
  <si>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</si>
  <si>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</si>
  <si>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</si>
  <si>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</si>
  <si>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</si>
  <si>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</si>
  <si>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</si>
  <si>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</si>
  <si>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</si>
  <si>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</si>
  <si>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</si>
  <si>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</si>
  <si>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</si>
  <si>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</si>
  <si>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</si>
  <si>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</si>
  <si>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</si>
  <si>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</si>
  <si>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</si>
  <si>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</si>
  <si>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</si>
  <si>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</si>
  <si>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</si>
  <si>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</si>
  <si>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</si>
  <si>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</si>
  <si>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</si>
  <si>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</si>
  <si>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</si>
  <si>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</si>
  <si>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</si>
  <si>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</si>
  <si>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</si>
  <si>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</si>
  <si>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</si>
  <si>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</si>
  <si>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</si>
  <si>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</si>
  <si>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</si>
  <si>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</si>
  <si>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</si>
  <si>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</si>
  <si>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</si>
  <si>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</si>
  <si>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</si>
  <si>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</si>
  <si>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</si>
  <si>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</si>
  <si>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</si>
  <si>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</si>
  <si>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</si>
  <si>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</si>
  <si>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</si>
  <si>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</si>
  <si>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</si>
  <si>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</si>
  <si>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</si>
  <si>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</si>
  <si>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</si>
  <si>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</si>
  <si>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</si>
  <si>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</si>
  <si>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</si>
  <si>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</si>
  <si>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</si>
  <si>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</si>
  <si>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</si>
  <si>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</si>
  <si>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</si>
  <si>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</si>
  <si>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</si>
  <si>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</si>
  <si>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</si>
  <si>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</si>
  <si>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</si>
  <si>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</si>
  <si>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</si>
  <si>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</si>
  <si>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</si>
  <si>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</si>
  <si>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</si>
  <si>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</si>
  <si>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</si>
  <si>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</si>
  <si>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</si>
  <si>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</si>
  <si>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</si>
  <si>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</si>
  <si>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</si>
  <si>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</si>
  <si>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</si>
  <si>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</si>
  <si>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</si>
  <si>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</si>
  <si>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</si>
  <si>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</si>
  <si>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</si>
  <si>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</si>
  <si>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</si>
  <si>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</si>
  <si>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</si>
  <si>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</si>
  <si>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</si>
  <si>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</si>
  <si>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</si>
  <si>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</si>
  <si>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</si>
  <si>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</si>
  <si>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</si>
  <si>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</si>
  <si>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</si>
  <si>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</si>
  <si>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</si>
  <si>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</si>
  <si>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</si>
  <si>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</si>
  <si>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</si>
  <si>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</si>
  <si>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</si>
  <si>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</si>
  <si>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</si>
  <si>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</si>
  <si>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</si>
  <si>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</si>
  <si>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</si>
  <si>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</si>
  <si>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</si>
  <si>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</si>
  <si>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</si>
  <si>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</si>
  <si>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</si>
  <si>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</si>
  <si>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</si>
  <si>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</si>
  <si>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</si>
  <si>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</si>
  <si>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</si>
  <si>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</si>
  <si>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</si>
  <si>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</si>
  <si>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</si>
  <si>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</si>
  <si>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</si>
  <si>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</si>
  <si>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</si>
  <si>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</si>
  <si>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</si>
  <si>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</si>
  <si>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</si>
  <si>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</si>
  <si>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</si>
  <si>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</si>
  <si>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</si>
  <si>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</si>
  <si>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</si>
  <si>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</si>
  <si>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</si>
  <si>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</si>
  <si>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</si>
  <si>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</si>
  <si>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</si>
  <si>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</si>
  <si>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</si>
  <si>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</si>
  <si>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</si>
  <si>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</si>
  <si>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</si>
  <si>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</si>
  <si>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</si>
  <si>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</si>
  <si>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</si>
  <si>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</si>
  <si>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</si>
  <si>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</si>
  <si>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</si>
  <si>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</si>
  <si>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</si>
  <si>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</si>
  <si>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</si>
  <si>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</si>
  <si>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</si>
  <si>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</si>
  <si>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</si>
  <si>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</si>
  <si>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</si>
  <si>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</si>
  <si>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</si>
  <si>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</si>
  <si>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</si>
  <si>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</si>
  <si>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</si>
  <si>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</si>
  <si>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</si>
  <si>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</si>
  <si>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</si>
  <si>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</si>
  <si>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</si>
  <si>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</si>
  <si>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</si>
  <si>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</si>
  <si>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</si>
  <si>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</si>
  <si>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</si>
  <si>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</si>
  <si>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</si>
  <si>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</si>
  <si>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</si>
  <si>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</si>
  <si>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</si>
  <si>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</si>
  <si>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</si>
  <si>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</si>
  <si>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</si>
  <si>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</si>
  <si>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</si>
  <si>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</si>
  <si>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</si>
  <si>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</si>
  <si>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</si>
  <si>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</si>
  <si>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</si>
  <si>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</si>
  <si>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</si>
  <si>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</si>
  <si>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</si>
  <si>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</si>
  <si>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</si>
  <si>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</si>
  <si>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</si>
  <si>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</si>
  <si>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</si>
  <si>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</si>
  <si>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</si>
  <si>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</si>
  <si>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</si>
  <si>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</si>
  <si>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</si>
  <si>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</si>
  <si>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</si>
  <si>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</si>
  <si>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</si>
  <si>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</si>
  <si>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</si>
  <si>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</si>
  <si>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</si>
  <si>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</si>
  <si>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</si>
  <si>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</si>
  <si>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</si>
  <si>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</si>
  <si>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</si>
  <si>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</si>
  <si>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</si>
  <si>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</si>
  <si>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</si>
  <si>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</si>
  <si>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</si>
  <si>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</si>
  <si>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</si>
  <si>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</si>
  <si>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</si>
  <si>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</si>
  <si>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</si>
  <si>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</si>
  <si>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</si>
  <si>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</si>
  <si>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</si>
  <si>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</si>
  <si>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</si>
  <si>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</si>
  <si>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</si>
  <si>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</si>
  <si>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</si>
  <si>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</si>
  <si>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</si>
  <si>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</si>
  <si>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</si>
  <si>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</si>
  <si>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</si>
  <si>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</si>
  <si>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</si>
  <si>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</si>
  <si>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</si>
  <si>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</si>
  <si>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</si>
  <si>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</si>
  <si>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</si>
  <si>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</si>
  <si>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</si>
  <si>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</si>
  <si>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</si>
  <si>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</si>
  <si>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</si>
  <si>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</si>
  <si>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</si>
  <si>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</si>
  <si>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</si>
  <si>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</si>
  <si>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</si>
  <si>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</si>
  <si>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</si>
  <si>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</si>
  <si>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</si>
  <si>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</si>
  <si>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</si>
  <si>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</si>
  <si>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</si>
  <si>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</si>
  <si>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</si>
  <si>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</si>
  <si>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</si>
  <si>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</si>
  <si>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</si>
  <si>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</si>
  <si>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</si>
  <si>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</si>
  <si>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</si>
  <si>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</si>
  <si>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</si>
  <si>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</si>
  <si>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</si>
  <si>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</si>
  <si>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</si>
  <si>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</si>
  <si>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</si>
  <si>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</si>
  <si>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</si>
  <si>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</si>
  <si>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</si>
  <si>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</si>
  <si>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</si>
  <si>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</si>
  <si>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</si>
  <si>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</si>
  <si>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</si>
  <si>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</si>
  <si>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</si>
  <si>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</si>
  <si>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</si>
  <si>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</si>
  <si>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</si>
  <si>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</si>
  <si>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</si>
  <si>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</si>
  <si>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</si>
  <si>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</si>
  <si>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</si>
  <si>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</si>
  <si>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</si>
  <si>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</si>
  <si>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</si>
  <si>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</si>
  <si>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</si>
  <si>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</si>
  <si>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</si>
  <si>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</si>
  <si>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</si>
  <si>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</si>
  <si>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</si>
  <si>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</si>
  <si>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</si>
  <si>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</si>
  <si>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</si>
  <si>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</si>
  <si>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</si>
  <si>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</si>
  <si>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</si>
  <si>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</si>
  <si>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</si>
  <si>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</si>
  <si>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</si>
  <si>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</si>
  <si>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</si>
  <si>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</si>
  <si>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</si>
  <si>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</si>
  <si>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</si>
  <si>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</si>
  <si>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</si>
  <si>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</si>
  <si>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</si>
  <si>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</si>
  <si>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</si>
  <si>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</si>
  <si>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</si>
  <si>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</si>
  <si>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</si>
  <si>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</si>
  <si>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</si>
  <si>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</si>
  <si>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</si>
  <si>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</si>
  <si>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</si>
  <si>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</si>
  <si>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</si>
  <si>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</si>
  <si>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</si>
  <si>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</si>
  <si>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</si>
  <si>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</si>
  <si>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</si>
  <si>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</si>
  <si>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</si>
  <si>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</si>
  <si>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</si>
  <si>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</si>
  <si>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</si>
  <si>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</si>
  <si>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</si>
  <si>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</si>
  <si>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</si>
  <si>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</si>
  <si>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</si>
  <si>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</si>
  <si>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</si>
  <si>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</si>
  <si>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</si>
  <si>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</si>
  <si>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</si>
  <si>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</si>
  <si>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</si>
  <si>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</si>
  <si>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</si>
  <si>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</si>
  <si>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</si>
  <si>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</si>
  <si>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</si>
  <si>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</si>
  <si>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</si>
  <si>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</si>
  <si>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</si>
  <si>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</si>
  <si>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</si>
  <si>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</si>
  <si>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</si>
  <si>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</si>
  <si>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</si>
  <si>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</si>
  <si>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</si>
  <si>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</si>
  <si>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</si>
  <si>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</si>
  <si>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</si>
  <si>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</si>
  <si>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</si>
  <si>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</si>
  <si>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</si>
  <si>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</si>
  <si>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</si>
  <si>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</si>
  <si>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</si>
  <si>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</si>
  <si>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</si>
  <si>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</si>
  <si>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</si>
  <si>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</si>
  <si>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</si>
  <si>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</si>
  <si>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</si>
  <si>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</si>
  <si>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</si>
  <si>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</si>
  <si>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</si>
  <si>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</si>
  <si>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</si>
  <si>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</si>
  <si>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</si>
  <si>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</si>
  <si>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</si>
  <si>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</si>
  <si>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</si>
  <si>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</si>
  <si>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</si>
  <si>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</si>
  <si>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</si>
  <si>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</si>
  <si>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</si>
  <si>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</si>
  <si>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</si>
  <si>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</si>
  <si>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</si>
  <si>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</si>
  <si>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</si>
  <si>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</si>
  <si>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</si>
  <si>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</si>
  <si>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</si>
  <si>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</si>
  <si>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</si>
  <si>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</si>
  <si>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</si>
  <si>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</si>
  <si>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</si>
  <si>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</si>
  <si>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</si>
  <si>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</si>
  <si>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</si>
  <si>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</si>
  <si>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</si>
  <si>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</si>
  <si>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</si>
  <si>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</si>
  <si>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</si>
  <si>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</si>
  <si>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</si>
  <si>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</si>
  <si>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</si>
  <si>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</si>
  <si>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</si>
  <si>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</si>
  <si>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</si>
  <si>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</si>
  <si>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</si>
  <si>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</si>
  <si>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</si>
  <si>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</si>
  <si>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</si>
  <si>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</si>
  <si>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</si>
  <si>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</si>
  <si>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</si>
  <si>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</si>
  <si>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</si>
  <si>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</si>
  <si>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</si>
  <si>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</si>
  <si>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</si>
  <si>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</si>
  <si>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</si>
  <si>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</si>
  <si>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</si>
  <si>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</si>
  <si>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</si>
  <si>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</si>
  <si>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</si>
  <si>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</si>
  <si>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</si>
  <si>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</si>
  <si>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</si>
  <si>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</si>
  <si>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</si>
  <si>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</si>
  <si>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</si>
  <si>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</si>
  <si>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</si>
  <si>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</si>
  <si>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</si>
  <si>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</si>
  <si>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</si>
  <si>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</si>
  <si>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</si>
  <si>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</si>
  <si>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</si>
  <si>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</si>
  <si>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</si>
  <si>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</si>
  <si>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</si>
  <si>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</si>
  <si>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</si>
  <si>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</si>
  <si>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</si>
  <si>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</si>
  <si>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</si>
  <si>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</si>
  <si>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</si>
  <si>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</si>
  <si>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</si>
  <si>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</si>
  <si>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</si>
  <si>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</si>
  <si>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</si>
  <si>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</si>
  <si>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</si>
  <si>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</si>
  <si>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</si>
  <si>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</si>
  <si>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</si>
  <si>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</si>
  <si>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</si>
  <si>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</si>
  <si>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</si>
  <si>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</si>
  <si>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</si>
  <si>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</si>
  <si>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</si>
  <si>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</si>
  <si>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</si>
  <si>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</si>
  <si>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</si>
  <si>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</si>
  <si>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</si>
  <si>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</si>
  <si>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</si>
  <si>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</si>
  <si>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</si>
  <si>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</si>
  <si>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</si>
  <si>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</si>
  <si>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</si>
  <si>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</si>
  <si>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</si>
  <si>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</si>
  <si>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</si>
  <si>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</si>
  <si>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</si>
  <si>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</si>
  <si>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</si>
  <si>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</si>
  <si>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</si>
  <si>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</si>
  <si>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</si>
  <si>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</si>
  <si>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</si>
  <si>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</si>
  <si>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</si>
  <si>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</si>
  <si>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</si>
  <si>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</si>
  <si>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</si>
  <si>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</si>
  <si>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</si>
  <si>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</si>
  <si>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</si>
  <si>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</si>
  <si>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</si>
  <si>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</si>
  <si>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</si>
  <si>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</si>
  <si>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</si>
  <si>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</si>
  <si>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</si>
  <si>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</si>
  <si>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</si>
  <si>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</si>
  <si>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</si>
  <si>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</si>
  <si>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</si>
  <si>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</si>
  <si>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</si>
  <si>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</si>
  <si>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</si>
  <si>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</si>
  <si>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</si>
  <si>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</si>
  <si>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</si>
  <si>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</si>
  <si>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</si>
  <si>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</si>
  <si>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</si>
  <si>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</si>
  <si>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</si>
  <si>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</si>
  <si>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</si>
  <si>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</si>
  <si>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</si>
  <si>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</si>
  <si>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</si>
  <si>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</si>
  <si>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</si>
  <si>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</si>
  <si>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</si>
  <si>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</si>
  <si>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</si>
  <si>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</si>
  <si>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</si>
  <si>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</si>
  <si>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</si>
  <si>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</si>
  <si>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</si>
  <si>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</si>
  <si>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</si>
  <si>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</si>
  <si>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</si>
  <si>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</si>
  <si>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</si>
  <si>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</si>
  <si>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</si>
  <si>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</si>
  <si>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</si>
  <si>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</si>
  <si>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</si>
  <si>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</si>
  <si>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</si>
  <si>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</si>
  <si>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</si>
  <si>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</si>
  <si>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</si>
  <si>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</si>
  <si>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</si>
  <si>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</si>
  <si>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</si>
  <si>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</si>
  <si>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</si>
  <si>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</si>
  <si>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</si>
  <si>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</si>
  <si>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</si>
  <si>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</si>
  <si>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</si>
  <si>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</si>
  <si>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</si>
  <si>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</si>
  <si>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</si>
  <si>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</si>
  <si>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</si>
  <si>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</si>
  <si>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</si>
  <si>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</si>
  <si>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</si>
  <si>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</si>
  <si>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</si>
  <si>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</si>
  <si>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</si>
  <si>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</si>
  <si>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</si>
  <si>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</si>
  <si>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</si>
  <si>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</si>
  <si>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</si>
  <si>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</si>
  <si>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</si>
  <si>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</si>
  <si>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</si>
  <si>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</si>
  <si>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</si>
  <si>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</si>
  <si>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</si>
  <si>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</si>
  <si>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</si>
  <si>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</si>
  <si>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</si>
  <si>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</si>
  <si>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</si>
  <si>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</si>
  <si>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</si>
  <si>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</si>
  <si>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</si>
  <si>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</si>
  <si>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</si>
  <si>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</si>
  <si>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</si>
  <si>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</si>
  <si>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</si>
  <si>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</si>
  <si>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</si>
  <si>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</si>
  <si>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</si>
  <si>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</si>
  <si>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</si>
  <si>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</si>
  <si>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</si>
  <si>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</si>
  <si>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</si>
  <si>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</si>
  <si>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</si>
  <si>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</si>
  <si>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</si>
  <si>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</si>
  <si>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</si>
  <si>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</si>
  <si>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</si>
  <si>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</si>
  <si>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</si>
  <si>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</si>
  <si>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</si>
  <si>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</si>
  <si>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</si>
  <si>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</si>
  <si>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</si>
  <si>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</si>
  <si>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</si>
  <si>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</si>
  <si>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</si>
  <si>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</si>
  <si>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</si>
  <si>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</si>
  <si>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</si>
  <si>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</si>
  <si>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</si>
  <si>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</si>
  <si>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</si>
  <si>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</si>
  <si>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</si>
  <si>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</si>
  <si>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</si>
  <si>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</si>
  <si>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</si>
  <si>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</si>
  <si>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</si>
  <si>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</si>
  <si>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</si>
  <si>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</si>
  <si>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</si>
  <si>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</si>
  <si>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</si>
  <si>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</si>
  <si>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</si>
  <si>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</si>
  <si>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</si>
  <si>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</si>
  <si>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</si>
  <si>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</si>
  <si>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</si>
  <si>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</si>
  <si>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</si>
  <si>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</si>
  <si>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</si>
  <si>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</si>
  <si>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</si>
  <si>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</si>
  <si>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</si>
  <si>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</si>
  <si>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</si>
  <si>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</si>
  <si>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</si>
  <si>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</si>
  <si>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</si>
  <si>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</si>
  <si>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</si>
  <si>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</si>
  <si>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</si>
  <si>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</si>
  <si>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</si>
  <si>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</si>
  <si>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</si>
  <si>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</si>
  <si>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</si>
  <si>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</si>
  <si>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</si>
  <si>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</si>
  <si>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</si>
  <si>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</si>
  <si>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</si>
  <si>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</si>
  <si>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</si>
  <si>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</si>
  <si>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</si>
  <si>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</si>
  <si>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</si>
  <si>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</si>
  <si>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</si>
  <si>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</si>
  <si>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</si>
  <si>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</si>
  <si>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</si>
  <si>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</si>
  <si>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</si>
  <si>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</si>
  <si>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</si>
  <si>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</si>
  <si>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</si>
  <si>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</si>
  <si>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</si>
  <si>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</si>
  <si>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</si>
  <si>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</si>
  <si>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</si>
  <si>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</si>
  <si>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</si>
  <si>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</si>
  <si>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</si>
  <si>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</si>
  <si>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</si>
  <si>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</si>
  <si>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</si>
  <si>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</si>
  <si>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</si>
  <si>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</si>
  <si>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</si>
  <si>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</si>
  <si>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</si>
  <si>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</si>
  <si>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</si>
  <si>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</si>
  <si>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</si>
  <si>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</si>
  <si>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</si>
  <si>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</si>
  <si>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</si>
  <si>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</si>
  <si>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</si>
  <si>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</si>
  <si>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</si>
  <si>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</si>
  <si>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</si>
  <si>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</si>
  <si>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</si>
  <si>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</si>
  <si>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</si>
  <si>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</si>
  <si>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</si>
  <si>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</si>
  <si>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</si>
  <si>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</si>
  <si>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</si>
  <si>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</si>
  <si>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</si>
  <si>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</si>
  <si>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</si>
  <si>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</si>
  <si>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</si>
  <si>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</si>
  <si>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</si>
  <si>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</si>
  <si>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</si>
  <si>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</si>
  <si>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</si>
  <si>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</si>
  <si>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</si>
  <si>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</si>
  <si>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</si>
  <si>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</si>
  <si>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</si>
  <si>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</si>
  <si>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</si>
  <si>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</si>
  <si>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</si>
  <si>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</si>
  <si>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</si>
  <si>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</si>
  <si>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</si>
  <si>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</si>
  <si>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</si>
  <si>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</si>
  <si>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</si>
  <si>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</si>
  <si>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</si>
  <si>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</si>
  <si>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</si>
  <si>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</si>
  <si>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</si>
  <si>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</si>
  <si>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</si>
  <si>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</si>
  <si>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</si>
  <si>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</si>
  <si>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</si>
  <si>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</si>
  <si>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</si>
  <si>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</si>
  <si>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</si>
  <si>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</si>
  <si>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</si>
  <si>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</si>
  <si>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</si>
  <si>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</si>
  <si>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</si>
  <si>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</si>
  <si>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</si>
  <si>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</si>
  <si>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</si>
  <si>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</si>
  <si>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</si>
  <si>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</si>
  <si>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</si>
  <si>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</si>
  <si>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</si>
  <si>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</si>
  <si>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</si>
  <si>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</si>
  <si>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</si>
  <si>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</si>
  <si>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</si>
  <si>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</si>
  <si>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</si>
  <si>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</si>
  <si>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</si>
  <si>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</si>
  <si>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</si>
  <si>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</si>
  <si>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</si>
  <si>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</si>
  <si>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</si>
  <si>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</si>
  <si>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</si>
  <si>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</si>
  <si>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</si>
  <si>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</si>
  <si>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</si>
  <si>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</si>
  <si>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</si>
  <si>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</si>
  <si>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</si>
  <si>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</si>
  <si>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</si>
  <si>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</si>
  <si>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</si>
  <si>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</si>
  <si>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</si>
  <si>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</si>
  <si>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</si>
  <si>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</si>
  <si>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</si>
  <si>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</si>
  <si>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</si>
  <si>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</si>
  <si>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</si>
  <si>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</si>
  <si>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</si>
  <si>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</si>
  <si>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</si>
  <si>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</si>
  <si>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</si>
  <si>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</si>
  <si>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</si>
  <si>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</si>
  <si>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</si>
  <si>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</si>
  <si>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</si>
  <si>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</si>
  <si>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</si>
  <si>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</si>
  <si>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</si>
  <si>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</si>
  <si>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</si>
  <si>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</si>
  <si>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</si>
  <si>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</si>
  <si>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</si>
  <si>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</si>
  <si>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</si>
  <si>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</si>
  <si>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</si>
  <si>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</si>
  <si>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</si>
  <si>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</si>
  <si>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</si>
  <si>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</si>
  <si>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</si>
  <si>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</si>
  <si>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</si>
  <si>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</si>
  <si>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</si>
  <si>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</si>
  <si>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</si>
  <si>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</si>
  <si>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</si>
  <si>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</si>
  <si>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</si>
  <si>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</si>
  <si>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</si>
  <si>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</si>
  <si>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</si>
  <si>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</si>
  <si>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</si>
  <si>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</si>
  <si>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</si>
  <si>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</si>
  <si>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</si>
  <si>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</si>
  <si>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</si>
  <si>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</si>
  <si>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</si>
  <si>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</si>
  <si>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</si>
  <si>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</si>
  <si>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</si>
  <si>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</si>
  <si>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</si>
  <si>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</si>
  <si>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</si>
  <si>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</si>
  <si>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</si>
  <si>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</si>
  <si>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</si>
  <si>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</si>
  <si>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</si>
  <si>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</si>
  <si>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</si>
  <si>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</si>
  <si>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</si>
  <si>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</si>
  <si>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</si>
  <si>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</si>
  <si>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</si>
  <si>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</si>
  <si>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</si>
  <si>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</si>
  <si>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</si>
  <si>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</si>
  <si>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</si>
  <si>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</si>
  <si>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</si>
  <si>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</si>
  <si>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</si>
  <si>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</si>
  <si>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</si>
  <si>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</si>
  <si>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</si>
  <si>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</si>
  <si>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</si>
  <si>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</si>
  <si>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</si>
  <si>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</si>
  <si>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</si>
  <si>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</si>
  <si>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</si>
  <si>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</si>
  <si>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</si>
  <si>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</si>
  <si>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</si>
  <si>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</si>
  <si>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</si>
  <si>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</si>
  <si>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</si>
  <si>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</si>
  <si>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</si>
  <si>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</si>
  <si>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</si>
  <si>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</si>
  <si>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</si>
  <si>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</si>
  <si>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</si>
  <si>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</si>
  <si>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</si>
  <si>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</si>
  <si>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</si>
  <si>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</si>
  <si>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</si>
  <si>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</si>
  <si>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</si>
  <si>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</si>
  <si>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</si>
  <si>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</si>
  <si>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</si>
  <si>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</si>
  <si>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</si>
  <si>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</si>
  <si>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</si>
  <si>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</si>
  <si>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</si>
  <si>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</si>
  <si>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</si>
  <si>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</si>
  <si>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</si>
  <si>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</si>
  <si>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</si>
  <si>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</si>
  <si>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</si>
  <si>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</si>
  <si>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</si>
  <si>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</si>
  <si>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</si>
  <si>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</si>
  <si>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</si>
  <si>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</si>
  <si>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</si>
  <si>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</si>
  <si>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</si>
  <si>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</si>
  <si>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</si>
  <si>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</si>
  <si>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</si>
  <si>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</si>
  <si>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</si>
  <si>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</si>
  <si>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</si>
  <si>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</si>
  <si>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</si>
  <si>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</si>
  <si>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</si>
  <si>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</si>
  <si>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</si>
  <si>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</si>
  <si>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</si>
  <si>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</si>
  <si>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</si>
  <si>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</si>
  <si>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</si>
  <si>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</si>
  <si>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</si>
  <si>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</si>
  <si>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</si>
  <si>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</si>
  <si>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</si>
  <si>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</si>
  <si>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</si>
  <si>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</si>
  <si>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</si>
  <si>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</si>
  <si>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</si>
  <si>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</si>
  <si>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</si>
  <si>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</si>
  <si>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</si>
  <si>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</si>
  <si>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</si>
  <si>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</si>
  <si>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</si>
  <si>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</si>
  <si>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</si>
  <si>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</si>
  <si>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</si>
  <si>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</si>
  <si>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</si>
  <si>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</si>
  <si>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</si>
  <si>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</si>
  <si>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</si>
  <si>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</si>
  <si>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</si>
  <si>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</si>
  <si>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</si>
  <si>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</si>
  <si>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</si>
  <si>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</si>
  <si>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</si>
  <si>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</si>
  <si>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</si>
  <si>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</si>
  <si>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</si>
  <si>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</si>
  <si>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</si>
  <si>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</si>
  <si>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</si>
  <si>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</si>
  <si>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</si>
  <si>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</si>
  <si>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</si>
  <si>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</si>
  <si>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</si>
  <si>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</si>
  <si>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</si>
  <si>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</si>
  <si>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</si>
  <si>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</si>
  <si>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</si>
  <si>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</si>
  <si>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</si>
  <si>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</si>
  <si>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</si>
  <si>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</si>
  <si>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</si>
  <si>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</si>
  <si>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</si>
  <si>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</si>
  <si>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</si>
  <si>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</si>
  <si>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</si>
  <si>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</si>
  <si>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</si>
  <si>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</si>
  <si>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</si>
  <si>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</si>
  <si>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</si>
  <si>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</si>
  <si>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</si>
  <si>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</si>
  <si>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</si>
  <si>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</si>
  <si>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</si>
  <si>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</si>
  <si>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</si>
  <si>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</si>
  <si>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</si>
  <si>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</si>
  <si>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</si>
  <si>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</si>
  <si>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</si>
  <si>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</si>
  <si>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</si>
  <si>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</si>
  <si>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</si>
  <si>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</si>
  <si>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</si>
  <si>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</si>
  <si>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</si>
  <si>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</si>
  <si>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</si>
  <si>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</si>
  <si>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</si>
  <si>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</si>
  <si>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</si>
  <si>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</si>
  <si>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</si>
  <si>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</si>
  <si>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</si>
  <si>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</si>
  <si>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</si>
  <si>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</si>
  <si>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</si>
  <si>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</si>
  <si>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</si>
  <si>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</si>
  <si>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</si>
  <si>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</si>
  <si>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</si>
  <si>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</si>
  <si>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</si>
  <si>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</si>
  <si>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</si>
  <si>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</si>
  <si>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</si>
  <si>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</si>
  <si>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</si>
  <si>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</si>
  <si>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</si>
  <si>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</si>
  <si>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</si>
  <si>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</si>
  <si>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</si>
  <si>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</si>
  <si>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</si>
  <si>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</si>
  <si>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</si>
  <si>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</si>
  <si>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</si>
  <si>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</si>
  <si>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</si>
  <si>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</si>
  <si>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</si>
  <si>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</si>
  <si>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</si>
  <si>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</si>
  <si>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</si>
  <si>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</si>
  <si>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</si>
  <si>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</si>
  <si>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</si>
  <si>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</si>
  <si>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</si>
  <si>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</si>
  <si>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</si>
  <si>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</si>
  <si>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</si>
  <si>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</si>
  <si>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</si>
  <si>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</si>
  <si>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</si>
  <si>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</si>
  <si>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</si>
  <si>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</si>
  <si>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</si>
  <si>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</si>
  <si>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</si>
  <si>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</si>
  <si>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</si>
  <si>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</si>
  <si>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</si>
  <si>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</si>
  <si>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</si>
  <si>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</si>
  <si>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</si>
  <si>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</si>
  <si>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</si>
  <si>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</si>
  <si>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</si>
  <si>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</si>
  <si>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</si>
  <si>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</si>
  <si>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</si>
  <si>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</si>
  <si>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</si>
  <si>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</si>
  <si>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</si>
  <si>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</si>
  <si>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</si>
  <si>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</si>
  <si>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</si>
  <si>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</si>
  <si>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</si>
  <si>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</si>
  <si>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</si>
  <si>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</si>
  <si>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</si>
  <si>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</si>
  <si>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</si>
  <si>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</si>
  <si>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</si>
  <si>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</si>
  <si>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</si>
  <si>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</si>
  <si>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</si>
  <si>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</si>
  <si>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</si>
  <si>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</si>
  <si>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</si>
  <si>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</si>
  <si>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</si>
  <si>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</si>
  <si>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</si>
  <si>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</si>
  <si>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</si>
  <si>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</si>
  <si>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</si>
  <si>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</si>
  <si>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</si>
  <si>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</si>
  <si>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</si>
  <si>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</si>
  <si>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</si>
  <si>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</si>
  <si>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</si>
  <si>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</si>
  <si>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</si>
  <si>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</si>
  <si>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</si>
  <si>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</si>
  <si>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</si>
  <si>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</si>
  <si>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</si>
  <si>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</si>
  <si>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</si>
  <si>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</si>
  <si>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</si>
  <si>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</si>
  <si>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</si>
  <si>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</si>
  <si>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</si>
  <si>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</si>
  <si>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</si>
  <si>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</si>
  <si>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</si>
  <si>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</si>
  <si>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</si>
  <si>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</si>
  <si>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</si>
  <si>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</si>
  <si>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</si>
  <si>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</si>
  <si>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</si>
  <si>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</si>
  <si>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</si>
  <si>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</si>
  <si>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</si>
  <si>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</si>
  <si>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</si>
  <si>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</si>
  <si>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</si>
  <si>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</si>
  <si>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</si>
  <si>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</si>
  <si>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</si>
  <si>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</si>
  <si>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</si>
  <si>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</si>
  <si>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</si>
  <si>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</si>
  <si>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</si>
  <si>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</si>
  <si>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</si>
  <si>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</si>
  <si>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</si>
  <si>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</si>
  <si>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</si>
  <si>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</si>
  <si>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</si>
  <si>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</si>
  <si>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</si>
  <si>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</si>
  <si>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</si>
  <si>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</si>
  <si>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</si>
  <si>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</si>
  <si>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</si>
  <si>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</si>
  <si>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</si>
  <si>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</si>
  <si>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</si>
  <si>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</si>
  <si>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</si>
  <si>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</si>
  <si>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</si>
  <si>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</si>
  <si>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</si>
  <si>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</si>
  <si>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</si>
  <si>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</si>
  <si>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</si>
  <si>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</si>
  <si>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</si>
  <si>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</si>
  <si>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</si>
  <si>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</si>
  <si>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</si>
  <si>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</si>
  <si>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</si>
  <si>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</si>
  <si>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</si>
  <si>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</si>
  <si>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</si>
  <si>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</si>
  <si>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</si>
  <si>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</si>
  <si>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</si>
  <si>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</si>
  <si>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</si>
  <si>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</si>
  <si>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</si>
  <si>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</si>
  <si>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</si>
  <si>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</si>
  <si>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</si>
  <si>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</si>
  <si>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</si>
  <si>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</si>
  <si>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</si>
  <si>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</si>
  <si>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</si>
  <si>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</si>
  <si>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</si>
  <si>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</si>
  <si>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</si>
  <si>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</si>
  <si>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</si>
  <si>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</si>
  <si>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</si>
  <si>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</si>
  <si>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</si>
  <si>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</si>
  <si>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</si>
  <si>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</si>
  <si>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</si>
  <si>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</si>
  <si>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</si>
  <si>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</si>
  <si>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</si>
  <si>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</si>
  <si>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</si>
  <si>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</si>
  <si>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</si>
  <si>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</si>
  <si>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</si>
  <si>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</si>
  <si>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</si>
  <si>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</si>
  <si>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</si>
  <si>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</si>
  <si>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</si>
  <si>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</si>
  <si>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</si>
  <si>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</si>
  <si>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</si>
  <si>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</si>
  <si>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</si>
  <si>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</si>
  <si>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</si>
  <si>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</si>
  <si>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</si>
  <si>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</si>
  <si>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</si>
  <si>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</si>
  <si>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</si>
  <si>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</si>
  <si>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</si>
  <si>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</si>
  <si>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</si>
  <si>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</si>
  <si>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</si>
  <si>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</si>
  <si>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</si>
  <si>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</si>
  <si>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</si>
  <si>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</si>
  <si>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</si>
  <si>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</si>
  <si>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</si>
  <si>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</si>
  <si>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</si>
  <si>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</si>
  <si>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</si>
  <si>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</si>
  <si>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</si>
  <si>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</si>
  <si>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</si>
  <si>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</si>
  <si>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</si>
  <si>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</si>
  <si>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</si>
  <si>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</si>
  <si>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</si>
  <si>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</si>
  <si>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</si>
  <si>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</si>
  <si>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</si>
  <si>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</si>
  <si>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</si>
  <si>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</si>
  <si>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</si>
  <si>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</si>
  <si>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</si>
  <si>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</si>
  <si>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</si>
  <si>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</si>
  <si>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</si>
  <si>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</si>
  <si>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</si>
  <si>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</si>
  <si>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</si>
  <si>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</si>
  <si>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</si>
  <si>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</si>
  <si>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</si>
  <si>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</si>
  <si>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</si>
  <si>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</si>
  <si>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</si>
  <si>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</si>
  <si>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</si>
  <si>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</si>
  <si>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</si>
  <si>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</si>
  <si>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</si>
  <si>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</si>
  <si>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</si>
  <si>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</si>
  <si>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</si>
  <si>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</si>
  <si>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</si>
  <si>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</si>
  <si>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</si>
  <si>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</si>
  <si>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</si>
  <si>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</si>
  <si>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</si>
  <si>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</si>
  <si>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</si>
  <si>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</si>
  <si>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</si>
  <si>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</si>
  <si>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</si>
  <si>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</si>
  <si>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</si>
  <si>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</si>
  <si>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</si>
  <si>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</si>
  <si>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</si>
  <si>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</si>
  <si>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</si>
  <si>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</si>
  <si>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</si>
  <si>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</si>
  <si>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</si>
  <si>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</si>
  <si>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</si>
  <si>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</si>
  <si>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</si>
  <si>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</si>
  <si>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</si>
  <si>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</si>
  <si>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</si>
  <si>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</si>
  <si>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</si>
  <si>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</si>
  <si>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</si>
  <si>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</si>
  <si>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</si>
  <si>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</si>
  <si>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</si>
  <si>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</si>
  <si>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</si>
  <si>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</si>
  <si>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</si>
  <si>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</si>
  <si>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</si>
  <si>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</si>
  <si>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</si>
  <si>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</si>
  <si>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</si>
  <si>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</si>
  <si>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</si>
  <si>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</si>
  <si>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</si>
  <si>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</si>
  <si>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</si>
  <si>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</si>
  <si>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</si>
  <si>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</si>
  <si>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</si>
  <si>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</si>
  <si>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</si>
  <si>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</si>
  <si>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</si>
  <si>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</si>
  <si>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</si>
  <si>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</si>
  <si>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</si>
  <si>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</si>
  <si>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</si>
  <si>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</si>
  <si>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</si>
  <si>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</si>
  <si>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</si>
  <si>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</si>
  <si>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</si>
  <si>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</si>
  <si>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</si>
  <si>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</si>
  <si>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</si>
  <si>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</si>
  <si>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</si>
  <si>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</si>
  <si>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</si>
  <si>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</si>
  <si>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</si>
  <si>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</si>
  <si>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</si>
  <si>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</si>
  <si>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</si>
  <si>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</si>
  <si>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</si>
  <si>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</si>
  <si>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</si>
  <si>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</si>
  <si>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</si>
  <si>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</si>
  <si>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</si>
  <si>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</si>
  <si>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</si>
  <si>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</si>
  <si>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</si>
  <si>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</si>
  <si>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</si>
  <si>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</si>
  <si>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</si>
  <si>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</si>
  <si>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</si>
  <si>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</si>
  <si>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</si>
  <si>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</si>
  <si>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</si>
  <si>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</si>
  <si>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</si>
  <si>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</si>
  <si>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</si>
  <si>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</si>
  <si>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</si>
  <si>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</si>
  <si>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</si>
  <si>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</si>
  <si>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</si>
  <si>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</si>
  <si>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</si>
  <si>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</si>
  <si>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</si>
  <si>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</si>
  <si>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</si>
  <si>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</si>
  <si>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</si>
  <si>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</si>
  <si>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</si>
  <si>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</si>
  <si>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</si>
  <si>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</si>
  <si>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</si>
  <si>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</si>
  <si>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</si>
  <si>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</si>
  <si>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</si>
  <si>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</si>
  <si>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</si>
  <si>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</si>
  <si>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</si>
  <si>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</si>
  <si>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</si>
  <si>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</si>
  <si>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</si>
  <si>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</si>
  <si>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</si>
  <si>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</si>
  <si>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</si>
  <si>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</si>
  <si>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</si>
  <si>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</si>
  <si>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</si>
  <si>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</si>
  <si>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</si>
  <si>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</si>
  <si>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</si>
  <si>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</si>
  <si>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</si>
  <si>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</si>
  <si>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</si>
  <si>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</si>
  <si>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</si>
  <si>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</si>
  <si>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</si>
  <si>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</si>
  <si>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</si>
  <si>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</si>
  <si>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</si>
  <si>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</si>
  <si>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</si>
  <si>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</si>
  <si>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</si>
  <si>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</si>
  <si>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</si>
  <si>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</si>
  <si>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</si>
  <si>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</si>
  <si>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</si>
  <si>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</si>
  <si>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</si>
  <si>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</si>
  <si>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</si>
  <si>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</si>
  <si>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</si>
  <si>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</si>
  <si>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</si>
  <si>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</si>
  <si>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</si>
  <si>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</si>
  <si>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</si>
  <si>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</si>
  <si>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</si>
  <si>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</si>
  <si>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</si>
  <si>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</si>
  <si>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</si>
  <si>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</si>
  <si>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</si>
  <si>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</si>
  <si>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</si>
  <si>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</si>
  <si>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</si>
  <si>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</si>
  <si>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</si>
  <si>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</si>
  <si>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</si>
  <si>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</si>
  <si>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</si>
  <si>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</si>
  <si>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</si>
  <si>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</si>
  <si>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</si>
  <si>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</si>
  <si>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</si>
  <si>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</si>
  <si>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</si>
  <si>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</si>
  <si>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</si>
  <si>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</si>
  <si>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</si>
  <si>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</si>
  <si>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</si>
  <si>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</si>
  <si>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</si>
  <si>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</si>
  <si>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</si>
  <si>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</si>
  <si>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</si>
  <si>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</si>
  <si>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</si>
  <si>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</si>
  <si>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</si>
  <si>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</si>
  <si>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</si>
  <si>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</si>
  <si>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</si>
  <si>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</si>
  <si>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</si>
  <si>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</si>
  <si>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</si>
  <si>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</si>
  <si>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</si>
  <si>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</si>
  <si>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</si>
  <si>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</si>
  <si>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</si>
  <si>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</si>
  <si>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</si>
  <si>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</si>
  <si>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</si>
  <si>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</si>
  <si>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</si>
  <si>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</si>
  <si>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</si>
  <si>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</si>
  <si>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</si>
  <si>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</si>
  <si>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</si>
  <si>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</si>
  <si>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</si>
  <si>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</si>
  <si>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</si>
  <si>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</si>
  <si>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</si>
  <si>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</si>
  <si>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</si>
  <si>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</si>
  <si>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</si>
  <si>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</si>
  <si>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</si>
  <si>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</si>
  <si>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</si>
  <si>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</si>
  <si>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</si>
  <si>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</si>
  <si>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</si>
  <si>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</si>
  <si>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</si>
  <si>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</si>
  <si>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</si>
  <si>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</si>
  <si>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</si>
  <si>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</si>
  <si>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</si>
  <si>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</si>
  <si>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</si>
  <si>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</si>
  <si>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</si>
  <si>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</si>
  <si>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</si>
  <si>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</si>
  <si>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</si>
  <si>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</si>
  <si>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</si>
  <si>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</si>
  <si>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</si>
  <si>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</si>
  <si>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</si>
  <si>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</si>
  <si>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</si>
  <si>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</si>
  <si>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</si>
  <si>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</si>
  <si>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</si>
  <si>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</si>
  <si>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</si>
  <si>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</si>
  <si>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</si>
  <si>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</si>
  <si>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</si>
  <si>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</si>
  <si>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</si>
  <si>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</si>
  <si>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</si>
  <si>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</si>
  <si>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</si>
  <si>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</si>
  <si>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</si>
  <si>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</si>
  <si>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</si>
  <si>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</si>
  <si>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</si>
  <si>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</si>
  <si>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</si>
  <si>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</si>
  <si>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</si>
  <si>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</si>
  <si>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</si>
  <si>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</si>
  <si>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</si>
  <si>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</si>
  <si>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</si>
  <si>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</si>
  <si>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</si>
  <si>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</si>
  <si>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</si>
  <si>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</si>
  <si>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</si>
  <si>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</si>
  <si>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</si>
  <si>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</si>
  <si>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</si>
  <si>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</si>
  <si>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</si>
  <si>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</si>
  <si>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</si>
  <si>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</si>
  <si>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</si>
  <si>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</si>
  <si>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</si>
  <si>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</si>
  <si>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</si>
  <si>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</si>
  <si>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</si>
  <si>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</si>
  <si>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</si>
  <si>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</si>
  <si>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</si>
  <si>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</si>
  <si>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</si>
  <si>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</si>
  <si>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</si>
  <si>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</si>
  <si>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</si>
  <si>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</si>
  <si>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</si>
  <si>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</si>
  <si>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</si>
  <si>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</si>
  <si>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</si>
  <si>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</si>
  <si>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</si>
  <si>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</si>
  <si>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</si>
  <si>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</si>
  <si>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</si>
  <si>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</si>
  <si>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</si>
  <si>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</si>
  <si>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</si>
  <si>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</si>
  <si>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</si>
  <si>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</si>
  <si>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</si>
  <si>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</si>
  <si>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</si>
  <si>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</si>
  <si>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</si>
  <si>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</si>
  <si>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</si>
  <si>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</si>
  <si>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</si>
  <si>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</si>
  <si>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</si>
  <si>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</si>
  <si>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</si>
  <si>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</si>
  <si>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</si>
  <si>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</si>
  <si>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</si>
  <si>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</si>
  <si>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</si>
  <si>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</si>
  <si>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</si>
  <si>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</si>
  <si>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</si>
  <si>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</si>
  <si>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</si>
  <si>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</si>
  <si>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</si>
  <si>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</si>
  <si>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</si>
  <si>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</si>
  <si>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</si>
  <si>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</si>
  <si>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</si>
  <si>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</si>
  <si>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</si>
  <si>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</si>
  <si>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</si>
  <si>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</si>
  <si>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</si>
  <si>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</si>
  <si>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</si>
  <si>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</si>
  <si>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</si>
  <si>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</si>
  <si>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</si>
  <si>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</si>
  <si>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</si>
  <si>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</si>
  <si>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</si>
  <si>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</si>
  <si>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</si>
  <si>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</si>
  <si>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</si>
  <si>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</si>
  <si>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</si>
  <si>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</si>
  <si>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</si>
  <si>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</si>
  <si>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</si>
  <si>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</si>
  <si>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</si>
  <si>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</si>
  <si>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</si>
  <si>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</si>
  <si>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</si>
  <si>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</si>
  <si>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</si>
  <si>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</si>
  <si>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</si>
  <si>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</si>
  <si>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</si>
  <si>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</si>
  <si>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</si>
  <si>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</si>
  <si>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</si>
  <si>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</si>
  <si>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</si>
  <si>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</si>
  <si>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</si>
  <si>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</si>
  <si>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</si>
  <si>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</si>
  <si>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</si>
  <si>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</si>
  <si>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</si>
  <si>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</si>
  <si>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</si>
  <si>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</si>
  <si>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</si>
  <si>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</si>
  <si>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</si>
  <si>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</si>
  <si>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</si>
  <si>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</si>
  <si>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</si>
  <si>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</si>
  <si>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</si>
  <si>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</si>
  <si>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</si>
  <si>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</si>
  <si>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</si>
  <si>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</si>
  <si>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</si>
  <si>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</si>
  <si>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</si>
  <si>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</si>
  <si>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</si>
  <si>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</si>
  <si>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</si>
  <si>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</si>
  <si>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</si>
  <si>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</si>
  <si>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</si>
  <si>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</si>
  <si>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</si>
  <si>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</si>
  <si>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</si>
  <si>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</si>
  <si>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</si>
  <si>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</si>
  <si>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</si>
  <si>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</si>
  <si>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</si>
  <si>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</si>
  <si>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</si>
  <si>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</si>
  <si>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</si>
  <si>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</si>
  <si>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</si>
  <si>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</si>
  <si>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</si>
  <si>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</si>
  <si>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</si>
  <si>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</si>
  <si>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</si>
  <si>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</si>
  <si>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</si>
  <si>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</si>
  <si>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</si>
  <si>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</si>
  <si>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</si>
  <si>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</si>
  <si>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</si>
  <si>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</si>
  <si>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</si>
  <si>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</si>
  <si>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</si>
  <si>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</si>
  <si>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</si>
  <si>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</si>
  <si>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</si>
  <si>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</si>
  <si>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</si>
  <si>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</si>
  <si>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</si>
  <si>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</si>
  <si>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</si>
  <si>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</si>
  <si>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</si>
  <si>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</si>
  <si>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</si>
  <si>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</si>
  <si>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</si>
  <si>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</si>
  <si>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</si>
  <si>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</si>
  <si>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</si>
  <si>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</si>
  <si>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</si>
  <si>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</si>
  <si>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</si>
  <si>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</si>
  <si>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</si>
  <si>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</si>
  <si>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</si>
  <si>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</si>
  <si>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</si>
  <si>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</si>
  <si>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</si>
  <si>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</si>
  <si>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</si>
  <si>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</si>
  <si>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</si>
  <si>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</si>
  <si>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</si>
  <si>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</si>
  <si>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</si>
  <si>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</si>
  <si>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</si>
  <si>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</si>
  <si>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</si>
  <si>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</si>
  <si>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</si>
  <si>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</si>
  <si>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</si>
  <si>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</si>
  <si>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</si>
  <si>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</si>
  <si>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</si>
  <si>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</si>
  <si>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</si>
  <si>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</si>
  <si>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</si>
  <si>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</si>
  <si>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</si>
  <si>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</si>
  <si>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</si>
  <si>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</si>
  <si>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</si>
  <si>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</si>
  <si>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</si>
  <si>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</si>
  <si>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</si>
  <si>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</si>
  <si>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</si>
  <si>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</si>
  <si>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</si>
  <si>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</si>
  <si>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</si>
  <si>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</si>
  <si>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</si>
  <si>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</si>
  <si>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</si>
  <si>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</si>
  <si>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</si>
  <si>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</si>
  <si>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</si>
  <si>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</si>
  <si>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</si>
  <si>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</si>
  <si>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</si>
  <si>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</si>
  <si>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</si>
  <si>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</si>
  <si>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</si>
  <si>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</si>
  <si>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</si>
  <si>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</si>
  <si>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</si>
  <si>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</si>
  <si>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</si>
  <si>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</si>
  <si>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</si>
  <si>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</si>
  <si>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</si>
  <si>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</si>
  <si>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</si>
  <si>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</si>
  <si>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</si>
  <si>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</si>
  <si>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</si>
  <si>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</si>
  <si>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</si>
  <si>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</si>
  <si>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</si>
  <si>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</si>
  <si>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</si>
  <si>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</si>
  <si>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</si>
  <si>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</si>
  <si>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</si>
  <si>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</si>
  <si>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</si>
  <si>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</si>
  <si>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</si>
  <si>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</si>
  <si>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</si>
  <si>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</si>
  <si>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</si>
  <si>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</si>
  <si>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</si>
  <si>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</si>
  <si>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</si>
  <si>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</si>
  <si>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</si>
  <si>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</si>
  <si>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</si>
  <si>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</si>
  <si>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</si>
  <si>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</si>
  <si>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</si>
  <si>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</si>
  <si>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</si>
  <si>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</si>
  <si>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</si>
  <si>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</si>
  <si>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</si>
  <si>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</si>
  <si>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</si>
  <si>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</si>
  <si>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</si>
  <si>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</si>
  <si>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</si>
  <si>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</si>
  <si>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</si>
  <si>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</si>
  <si>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</si>
  <si>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</si>
  <si>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</si>
  <si>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</si>
  <si>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</si>
  <si>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</si>
  <si>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</si>
  <si>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</si>
  <si>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</si>
  <si>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</si>
  <si>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</si>
  <si>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</si>
  <si>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</si>
  <si>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</si>
  <si>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</si>
  <si>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</si>
  <si>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</si>
  <si>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</si>
  <si>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</si>
  <si>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</si>
  <si>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</si>
  <si>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</si>
  <si>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</si>
  <si>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</si>
  <si>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</si>
  <si>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</si>
  <si>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</si>
  <si>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</si>
  <si>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</si>
  <si>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</si>
  <si>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</si>
  <si>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</si>
  <si>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</si>
  <si>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</si>
  <si>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</si>
  <si>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</si>
  <si>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</si>
  <si>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</si>
  <si>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</si>
  <si>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</si>
  <si>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</si>
  <si>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</si>
  <si>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</si>
  <si>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</si>
  <si>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</si>
  <si>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</si>
  <si>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</si>
  <si>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</si>
  <si>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</si>
  <si>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</si>
  <si>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</si>
  <si>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</si>
  <si>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</si>
  <si>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</si>
  <si>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</si>
  <si>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</si>
  <si>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</si>
  <si>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</si>
  <si>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</si>
  <si>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</si>
  <si>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</si>
  <si>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</si>
  <si>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</si>
  <si>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</si>
  <si>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</si>
  <si>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</si>
  <si>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</si>
  <si>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</si>
  <si>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</si>
  <si>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</si>
  <si>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</si>
  <si>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</si>
  <si>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</si>
  <si>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</si>
  <si>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</si>
  <si>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</si>
  <si>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</si>
  <si>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</si>
  <si>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</si>
  <si>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</si>
  <si>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</si>
  <si>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</si>
  <si>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</si>
  <si>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</si>
  <si>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</si>
  <si>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</si>
  <si>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</si>
  <si>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</si>
  <si>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</si>
  <si>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</si>
  <si>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</si>
  <si>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</si>
  <si>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</si>
  <si>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</si>
  <si>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</si>
  <si>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</si>
  <si>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</si>
  <si>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</si>
  <si>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</si>
  <si>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</si>
  <si>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</si>
  <si>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</si>
  <si>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</si>
  <si>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</si>
  <si>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</si>
  <si>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</si>
  <si>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</si>
  <si>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</si>
  <si>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</si>
  <si>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</si>
  <si>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</si>
  <si>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</si>
  <si>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</si>
  <si>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</si>
  <si>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</si>
  <si>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</si>
  <si>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</si>
  <si>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</si>
  <si>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</si>
  <si>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</si>
  <si>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</si>
  <si>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</si>
  <si>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</si>
  <si>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</si>
  <si>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</si>
  <si>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</si>
  <si>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</si>
  <si>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</si>
  <si>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</si>
  <si>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</si>
  <si>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</si>
  <si>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</si>
  <si>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</si>
  <si>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</si>
  <si>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</si>
  <si>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</si>
  <si>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</si>
  <si>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</si>
  <si>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</si>
  <si>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</si>
  <si>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</si>
  <si>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</si>
  <si>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</si>
  <si>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</si>
  <si>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</si>
  <si>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</si>
  <si>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</si>
  <si>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</si>
  <si>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</si>
  <si>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</si>
  <si>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</si>
  <si>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</si>
  <si>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</si>
  <si>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</si>
  <si>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</si>
  <si>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</si>
  <si>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</si>
  <si>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</si>
  <si>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</si>
  <si>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</si>
  <si>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</si>
  <si>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</si>
  <si>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</si>
  <si>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</si>
  <si>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</si>
  <si>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</si>
  <si>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</si>
  <si>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</si>
  <si>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</si>
  <si>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</si>
  <si>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</si>
  <si>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</si>
  <si>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</si>
  <si>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</si>
  <si>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</si>
  <si>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</si>
  <si>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</si>
  <si>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</si>
  <si>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</si>
  <si>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</si>
  <si>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</si>
  <si>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</si>
  <si>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</si>
  <si>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</si>
  <si>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</si>
  <si>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</si>
  <si>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</si>
  <si>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</si>
  <si>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</si>
  <si>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</si>
  <si>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</si>
  <si>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</si>
  <si>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</si>
  <si>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</si>
  <si>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</si>
  <si>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</si>
  <si>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</si>
  <si>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</si>
  <si>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</si>
  <si>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</si>
  <si>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</si>
  <si>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</si>
  <si>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</si>
  <si>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</si>
  <si>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</si>
  <si>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</si>
  <si>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</si>
  <si>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</si>
  <si>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</si>
  <si>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</si>
  <si>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</si>
  <si>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</si>
  <si>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</si>
  <si>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</si>
  <si>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</si>
  <si>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</si>
  <si>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</si>
  <si>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</si>
  <si>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</si>
  <si>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</si>
  <si>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</si>
  <si>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</si>
  <si>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</si>
  <si>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</si>
  <si>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</si>
  <si>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</si>
  <si>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</si>
  <si>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</si>
  <si>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</si>
  <si>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</si>
  <si>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</si>
  <si>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</si>
  <si>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</si>
  <si>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</si>
  <si>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</si>
  <si>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</si>
  <si>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</si>
  <si>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</si>
  <si>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</si>
  <si>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</si>
  <si>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</si>
  <si>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</si>
  <si>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</si>
  <si>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</si>
  <si>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</si>
  <si>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</si>
  <si>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</si>
  <si>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</si>
  <si>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</si>
  <si>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</si>
  <si>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</si>
  <si>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</si>
  <si>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</si>
  <si>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</si>
  <si>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</si>
  <si>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</si>
  <si>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</si>
  <si>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</si>
  <si>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</si>
  <si>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</si>
  <si>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</si>
  <si>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</si>
  <si>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</si>
  <si>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</si>
  <si>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</si>
  <si>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</si>
  <si>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</si>
  <si>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</si>
  <si>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</si>
  <si>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</si>
  <si>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</si>
  <si>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</si>
  <si>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</si>
  <si>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</si>
  <si>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</si>
  <si>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</si>
  <si>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</si>
  <si>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</si>
  <si>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</si>
  <si>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</si>
  <si>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</si>
  <si>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</si>
  <si>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</si>
  <si>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</si>
  <si>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</si>
  <si>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</si>
  <si>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</si>
  <si>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</si>
  <si>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</si>
  <si>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</si>
  <si>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</si>
  <si>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</si>
  <si>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</si>
  <si>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</si>
  <si>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</si>
  <si>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</si>
  <si>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</si>
  <si>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</si>
  <si>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</si>
  <si>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</si>
  <si>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</si>
  <si>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</si>
  <si>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</si>
  <si>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</si>
  <si>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</si>
  <si>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</si>
  <si>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</si>
  <si>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</si>
  <si>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</si>
  <si>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</si>
  <si>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</si>
  <si>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</si>
  <si>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</si>
  <si>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</si>
  <si>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</si>
  <si>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</si>
  <si>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</si>
  <si>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</si>
  <si>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</si>
  <si>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</si>
  <si>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</si>
  <si>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</si>
  <si>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</si>
  <si>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</si>
  <si>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</si>
  <si>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</si>
  <si>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</si>
  <si>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</si>
  <si>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</si>
  <si>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</si>
  <si>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</si>
  <si>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</si>
  <si>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</si>
  <si>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</si>
  <si>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</si>
  <si>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</si>
  <si>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</si>
  <si>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</si>
  <si>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</si>
  <si>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</si>
  <si>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</si>
  <si>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</si>
  <si>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</si>
  <si>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</si>
  <si>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</si>
  <si>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</si>
  <si>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</si>
  <si>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</si>
  <si>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</si>
  <si>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</si>
  <si>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</si>
  <si>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</si>
  <si>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</si>
  <si>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</si>
  <si>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</si>
  <si>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</si>
  <si>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</si>
  <si>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</si>
  <si>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</si>
  <si>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</si>
  <si>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</si>
  <si>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</si>
  <si>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</si>
  <si>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</si>
  <si>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</si>
  <si>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</si>
  <si>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</si>
  <si>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</si>
  <si>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</si>
  <si>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</si>
  <si>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</si>
  <si>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</si>
  <si>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</si>
  <si>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</si>
  <si>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</si>
  <si>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</si>
  <si>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</si>
  <si>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</si>
  <si>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</si>
  <si>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</si>
  <si>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</si>
  <si>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</si>
  <si>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</si>
  <si>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</si>
  <si>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</si>
  <si>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</si>
  <si>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</si>
  <si>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</si>
  <si>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</si>
  <si>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</si>
  <si>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</si>
  <si>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</si>
  <si>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</si>
  <si>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</si>
  <si>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</si>
  <si>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</si>
  <si>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</si>
  <si>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</si>
  <si>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</si>
  <si>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</si>
  <si>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</si>
  <si>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</si>
  <si>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</si>
  <si>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</si>
  <si>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</si>
  <si>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</si>
  <si>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</si>
  <si>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</si>
  <si>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</si>
  <si>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</si>
  <si>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</si>
  <si>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</si>
  <si>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</si>
  <si>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</si>
  <si>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</si>
  <si>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</si>
  <si>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</si>
  <si>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</si>
  <si>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</si>
  <si>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</si>
  <si>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</si>
  <si>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</si>
  <si>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</si>
  <si>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</si>
  <si>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</si>
  <si>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</si>
  <si>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</si>
  <si>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</si>
  <si>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</si>
  <si>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</si>
  <si>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</si>
  <si>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</si>
  <si>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</si>
  <si>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</si>
  <si>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</si>
  <si>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</si>
  <si>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</si>
  <si>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</si>
  <si>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</si>
  <si>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</si>
  <si>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</si>
  <si>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</si>
  <si>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</si>
  <si>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</si>
  <si>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</si>
  <si>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</si>
  <si>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</si>
  <si>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</si>
  <si>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</si>
  <si>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</si>
  <si>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</si>
  <si>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</si>
  <si>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</si>
  <si>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</si>
  <si>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</si>
  <si>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</si>
  <si>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</si>
  <si>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</si>
  <si>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</si>
  <si>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</si>
  <si>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</si>
  <si>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</si>
  <si>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</si>
  <si>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</si>
  <si>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</si>
  <si>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</si>
  <si>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</si>
  <si>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</si>
  <si>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</si>
  <si>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</si>
  <si>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</si>
  <si>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</si>
  <si>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</si>
  <si>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</si>
  <si>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</si>
  <si>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</si>
  <si>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</si>
  <si>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</si>
  <si>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</si>
  <si>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</si>
  <si>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</si>
  <si>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</si>
  <si>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</si>
  <si>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</si>
  <si>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</si>
  <si>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</si>
  <si>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</si>
  <si>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</si>
  <si>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</si>
  <si>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</si>
  <si>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</si>
  <si>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</si>
  <si>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</si>
  <si>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</si>
  <si>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</si>
  <si>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</si>
  <si>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</si>
  <si>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</si>
  <si>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</si>
  <si>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</si>
  <si>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</si>
  <si>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</si>
  <si>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</si>
  <si>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</si>
  <si>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</si>
  <si>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</si>
  <si>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</si>
  <si>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</si>
  <si>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</si>
  <si>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</si>
  <si>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</si>
  <si>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</si>
  <si>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</si>
  <si>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</si>
  <si>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</si>
  <si>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</si>
  <si>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</si>
  <si>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</si>
  <si>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</si>
  <si>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</si>
  <si>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</si>
  <si>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</si>
  <si>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</si>
  <si>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</si>
  <si>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</si>
  <si>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</si>
  <si>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</si>
  <si>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</si>
  <si>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</si>
  <si>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</si>
  <si>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</si>
  <si>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</si>
  <si>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</si>
  <si>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</si>
  <si>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</si>
  <si>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</si>
  <si>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</si>
  <si>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</si>
  <si>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</si>
  <si>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</si>
  <si>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</si>
  <si>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</si>
  <si>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</si>
  <si>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</si>
  <si>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</si>
  <si>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</si>
  <si>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</si>
  <si>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</si>
  <si>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</si>
  <si>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</si>
  <si>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</si>
  <si>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</si>
  <si>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</si>
  <si>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</si>
  <si>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</si>
  <si>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</si>
  <si>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</si>
  <si>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</si>
  <si>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</si>
  <si>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</si>
  <si>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</si>
  <si>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</si>
  <si>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</si>
  <si>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</si>
  <si>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</si>
  <si>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</si>
  <si>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</si>
  <si>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</si>
  <si>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</si>
  <si>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</si>
  <si>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</si>
  <si>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</si>
  <si>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</si>
  <si>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</si>
  <si>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</si>
  <si>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</si>
  <si>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</si>
  <si>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</si>
  <si>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</si>
  <si>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</si>
  <si>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</si>
  <si>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</si>
  <si>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</si>
  <si>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</si>
  <si>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</si>
  <si>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</si>
  <si>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</si>
  <si>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</si>
  <si>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</si>
  <si>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</si>
  <si>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</si>
  <si>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</si>
  <si>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</si>
  <si>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</si>
  <si>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</si>
  <si>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</si>
  <si>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</si>
  <si>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</si>
  <si>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</si>
  <si>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</si>
  <si>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</si>
  <si>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</si>
  <si>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</si>
  <si>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</si>
  <si>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</si>
  <si>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</si>
  <si>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</si>
  <si>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</si>
  <si>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</si>
  <si>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</si>
  <si>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</si>
  <si>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</si>
  <si>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</si>
  <si>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</si>
  <si>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</si>
  <si>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</si>
  <si>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</si>
  <si>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</si>
  <si>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</si>
  <si>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</si>
  <si>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</si>
  <si>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</si>
  <si>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</si>
  <si>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</si>
  <si>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</si>
  <si>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</si>
  <si>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</si>
  <si>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</si>
  <si>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</si>
  <si>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</si>
  <si>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</si>
  <si>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</si>
  <si>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</si>
  <si>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</si>
  <si>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</si>
  <si>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</si>
  <si>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</si>
  <si>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</si>
  <si>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</si>
  <si>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</si>
  <si>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</si>
  <si>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</si>
  <si>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</si>
  <si>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</si>
  <si>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</si>
  <si>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</si>
  <si>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</si>
  <si>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</si>
  <si>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</si>
  <si>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</si>
  <si>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</si>
  <si>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</si>
  <si>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</si>
  <si>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</si>
  <si>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</si>
  <si>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</si>
  <si>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</si>
  <si>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</si>
  <si>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</si>
  <si>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</si>
  <si>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</si>
  <si>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</si>
  <si>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</si>
  <si>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</si>
  <si>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</si>
  <si>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</si>
  <si>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</si>
  <si>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</si>
  <si>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</si>
  <si>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</si>
  <si>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</si>
  <si>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</si>
  <si>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</si>
  <si>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</si>
  <si>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</si>
  <si>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</si>
  <si>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</si>
  <si>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</si>
  <si>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</si>
  <si>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</si>
  <si>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</si>
  <si>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</si>
  <si>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</si>
  <si>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</si>
  <si>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</si>
  <si>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</si>
  <si>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</si>
  <si>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</si>
  <si>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</si>
  <si>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</si>
  <si>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</si>
  <si>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</si>
  <si>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</si>
  <si>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</si>
  <si>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</si>
  <si>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</si>
  <si>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</si>
  <si>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</si>
  <si>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</si>
  <si>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</si>
  <si>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</si>
  <si>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</si>
  <si>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</si>
  <si>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</si>
  <si>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</si>
  <si>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</si>
  <si>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</si>
  <si>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</si>
  <si>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</si>
  <si>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</si>
  <si>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</si>
  <si>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</si>
  <si>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</si>
  <si>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</si>
  <si>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</si>
  <si>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</si>
  <si>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</si>
  <si>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</si>
  <si>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</si>
  <si>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</si>
  <si>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</si>
  <si>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</si>
  <si>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</si>
  <si>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</si>
  <si>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</si>
  <si>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</si>
  <si>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</si>
  <si>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</si>
  <si>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</si>
  <si>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</si>
  <si>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</si>
  <si>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</si>
  <si>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</si>
  <si>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</si>
  <si>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</si>
  <si>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</si>
  <si>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</si>
  <si>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</si>
  <si>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</si>
  <si>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</si>
  <si>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</si>
  <si>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</si>
  <si>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</si>
  <si>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</si>
  <si>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</si>
  <si>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</si>
  <si>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</si>
  <si>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</si>
  <si>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</si>
  <si>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</si>
  <si>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</si>
  <si>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</si>
  <si>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</si>
  <si>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</si>
  <si>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</si>
  <si>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</si>
  <si>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</si>
  <si>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</si>
  <si>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</si>
  <si>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</si>
  <si>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</si>
  <si>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</si>
  <si>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</si>
  <si>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</si>
  <si>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</si>
  <si>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</si>
  <si>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</si>
  <si>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</si>
  <si>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</si>
  <si>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</si>
  <si>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</si>
  <si>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</si>
  <si>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</si>
  <si>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</si>
  <si>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</si>
  <si>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</si>
  <si>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</si>
  <si>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</si>
  <si>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</si>
  <si>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</si>
  <si>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</si>
  <si>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</si>
  <si>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</si>
  <si>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</si>
  <si>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</si>
  <si>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</si>
  <si>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</si>
  <si>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</si>
  <si>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</si>
  <si>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</si>
  <si>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</si>
  <si>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</si>
  <si>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</si>
  <si>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</si>
  <si>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</si>
  <si>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</si>
  <si>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</si>
  <si>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</si>
  <si>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</si>
  <si>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</si>
  <si>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</si>
  <si>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</si>
  <si>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</si>
  <si>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</si>
  <si>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</si>
  <si>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</si>
  <si>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</si>
  <si>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</si>
  <si>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</si>
  <si>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</si>
  <si>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</si>
  <si>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</si>
  <si>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</si>
  <si>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</si>
  <si>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</si>
  <si>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</si>
  <si>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</si>
  <si>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</si>
  <si>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</si>
  <si>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</si>
  <si>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</si>
  <si>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</si>
  <si>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</si>
  <si>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</si>
  <si>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</si>
  <si>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</si>
  <si>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</si>
  <si>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</si>
  <si>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</si>
  <si>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</si>
  <si>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</si>
  <si>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</si>
  <si>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</si>
  <si>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</si>
  <si>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</si>
  <si>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</si>
  <si>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</si>
  <si>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</si>
  <si>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</si>
  <si>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</si>
  <si>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</si>
  <si>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</si>
  <si>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</si>
  <si>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</si>
  <si>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</si>
  <si>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</si>
  <si>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</si>
  <si>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</si>
  <si>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</si>
  <si>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</si>
  <si>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</si>
  <si>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</si>
  <si>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</si>
  <si>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</si>
  <si>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</si>
  <si>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</si>
  <si>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</si>
  <si>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</si>
  <si>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</si>
  <si>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</si>
  <si>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</si>
  <si>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</si>
  <si>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</si>
  <si>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</si>
  <si>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</si>
  <si>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</si>
  <si>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</si>
  <si>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</si>
  <si>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</si>
  <si>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</si>
  <si>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</si>
  <si>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</si>
  <si>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</si>
  <si>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</si>
  <si>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</si>
  <si>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</si>
  <si>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</si>
  <si>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</si>
  <si>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</si>
  <si>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</si>
  <si>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</si>
  <si>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</si>
  <si>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</si>
  <si>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</si>
  <si>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</si>
  <si>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</si>
  <si>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</si>
  <si>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</si>
  <si>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</si>
  <si>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</si>
  <si>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</si>
  <si>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</si>
  <si>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</si>
  <si>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</si>
  <si>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</si>
  <si>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</si>
  <si>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</si>
  <si>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</si>
  <si>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</si>
  <si>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</si>
  <si>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</si>
  <si>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</si>
  <si>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</si>
  <si>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</si>
  <si>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</si>
  <si>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</si>
  <si>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</si>
  <si>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</si>
  <si>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</si>
  <si>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</si>
  <si>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</si>
  <si>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</si>
  <si>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</si>
  <si>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</si>
  <si>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</si>
  <si>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</si>
  <si>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</si>
  <si>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</si>
  <si>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</si>
  <si>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</si>
  <si>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</si>
  <si>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</si>
  <si>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</si>
  <si>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</si>
  <si>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</si>
  <si>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</si>
  <si>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</si>
  <si>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</si>
  <si>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</si>
  <si>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</si>
  <si>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</si>
  <si>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</si>
  <si>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</si>
  <si>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</si>
  <si>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</si>
  <si>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</si>
  <si>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</si>
  <si>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</si>
  <si>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</si>
  <si>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</si>
  <si>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</si>
  <si>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</si>
  <si>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</si>
  <si>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</si>
  <si>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</si>
  <si>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</si>
  <si>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</si>
  <si>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</si>
  <si>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</si>
  <si>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</si>
  <si>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</si>
  <si>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</si>
  <si>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</si>
  <si>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</si>
  <si>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</si>
  <si>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</si>
  <si>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</si>
  <si>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</si>
  <si>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</si>
  <si>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</si>
  <si>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</si>
  <si>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</si>
  <si>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</si>
  <si>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</si>
  <si>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</si>
  <si>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</si>
  <si>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</si>
  <si>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</si>
  <si>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</si>
  <si>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</si>
  <si>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</si>
  <si>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</si>
  <si>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</si>
  <si>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</si>
  <si>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</si>
  <si>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</si>
  <si>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</si>
  <si>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</si>
  <si>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</si>
  <si>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</si>
  <si>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</si>
  <si>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</si>
  <si>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</si>
  <si>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</si>
  <si>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</si>
  <si>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</si>
  <si>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</si>
  <si>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</si>
  <si>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</si>
  <si>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</si>
  <si>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</si>
  <si>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</si>
  <si>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</si>
  <si>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</si>
  <si>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</si>
  <si>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</si>
  <si>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</si>
  <si>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</si>
  <si>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</si>
  <si>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</si>
  <si>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</si>
  <si>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</si>
  <si>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</si>
  <si>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</si>
  <si>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</si>
  <si>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</si>
  <si>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</si>
  <si>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</si>
  <si>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</si>
  <si>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</si>
  <si>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</si>
  <si>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</si>
  <si>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</si>
  <si>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</si>
  <si>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</si>
  <si>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</si>
  <si>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</si>
  <si>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</si>
  <si>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</si>
  <si>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</si>
  <si>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</si>
  <si>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</si>
  <si>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</si>
  <si>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</si>
  <si>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</si>
  <si>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</si>
  <si>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</si>
  <si>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</si>
  <si>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</si>
  <si>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</si>
  <si>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</si>
  <si>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</si>
  <si>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</si>
  <si>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</si>
  <si>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</si>
  <si>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</si>
  <si>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</si>
  <si>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</si>
  <si>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</si>
  <si>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</si>
  <si>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</si>
  <si>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</si>
  <si>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</si>
  <si>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</si>
  <si>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</si>
  <si>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</si>
  <si>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</si>
  <si>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</si>
  <si>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</si>
  <si>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</si>
  <si>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</si>
  <si>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</si>
  <si>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</si>
  <si>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</si>
  <si>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</si>
  <si>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</si>
  <si>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</si>
  <si>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</si>
  <si>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</si>
  <si>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</si>
  <si>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</si>
  <si>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</si>
  <si>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</si>
  <si>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</si>
  <si>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</si>
  <si>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</si>
  <si>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</si>
  <si>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</si>
  <si>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</si>
  <si>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</si>
  <si>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</si>
  <si>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</si>
  <si>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</si>
  <si>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</si>
  <si>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</si>
  <si>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</si>
  <si>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</si>
  <si>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</si>
  <si>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</si>
  <si>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</si>
  <si>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</si>
  <si>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</si>
  <si>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</si>
  <si>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</si>
  <si>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</si>
  <si>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</si>
  <si>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</si>
  <si>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</si>
  <si>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</si>
  <si>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</si>
  <si>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</si>
  <si>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</si>
  <si>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</si>
  <si>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</si>
  <si>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</si>
  <si>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</si>
  <si>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</si>
  <si>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</si>
  <si>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</si>
  <si>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</si>
  <si>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</si>
  <si>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</si>
  <si>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</si>
  <si>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</si>
  <si>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</si>
  <si>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</si>
  <si>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</si>
  <si>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</si>
  <si>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</si>
  <si>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</si>
  <si>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</si>
  <si>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</si>
  <si>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</si>
  <si>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</si>
  <si>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</si>
  <si>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</si>
  <si>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</si>
  <si>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</si>
  <si>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</si>
  <si>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</si>
  <si>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</si>
  <si>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</si>
  <si>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</si>
  <si>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</si>
  <si>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</si>
  <si>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</si>
  <si>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</si>
  <si>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</si>
  <si>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</si>
  <si>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</si>
  <si>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</si>
  <si>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</si>
  <si>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</si>
  <si>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</si>
  <si>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</si>
  <si>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</si>
  <si>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</si>
  <si>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</si>
  <si>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</si>
  <si>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</si>
  <si>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</si>
  <si>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</si>
  <si>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</si>
  <si>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</si>
  <si>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</si>
  <si>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</si>
  <si>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</si>
  <si>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</si>
  <si>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</si>
  <si>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</si>
  <si>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</si>
  <si>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</si>
  <si>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</si>
  <si>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</si>
  <si>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</si>
  <si>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</si>
  <si>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</si>
  <si>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</si>
  <si>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</si>
  <si>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</si>
  <si>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</si>
  <si>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</si>
  <si>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</si>
  <si>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</si>
  <si>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</si>
  <si>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</si>
  <si>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</si>
  <si>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</si>
  <si>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</si>
  <si>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</si>
  <si>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</si>
  <si>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</si>
  <si>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</si>
  <si>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</si>
  <si>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</si>
  <si>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</si>
  <si>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</si>
  <si>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</si>
  <si>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</si>
  <si>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</si>
  <si>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</si>
  <si>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</si>
  <si>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</si>
  <si>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</si>
  <si>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</si>
  <si>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</si>
  <si>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</si>
  <si>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</si>
  <si>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</si>
  <si>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</si>
  <si>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</si>
  <si>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</si>
  <si>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</si>
  <si>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</si>
  <si>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</si>
  <si>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</si>
  <si>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</si>
  <si>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</si>
  <si>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</si>
  <si>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</si>
  <si>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</si>
  <si>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</si>
  <si>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</si>
  <si>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</si>
  <si>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</si>
  <si>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</si>
  <si>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</si>
  <si>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</si>
  <si>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</si>
  <si>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</si>
  <si>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</si>
  <si>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</si>
  <si>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</si>
  <si>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</si>
  <si>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</si>
  <si>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</si>
  <si>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</si>
  <si>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</si>
  <si>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</si>
  <si>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</si>
  <si>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</si>
  <si>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</si>
  <si>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</si>
  <si>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</si>
  <si>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</si>
  <si>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</si>
  <si>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</si>
  <si>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</si>
  <si>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</si>
  <si>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</si>
  <si>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</si>
  <si>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</si>
  <si>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</si>
  <si>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</si>
  <si>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</si>
  <si>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</si>
  <si>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</si>
  <si>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</si>
  <si>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</si>
  <si>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</si>
  <si>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</si>
  <si>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</si>
  <si>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</si>
  <si>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</si>
  <si>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</si>
  <si>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</si>
  <si>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</si>
  <si>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</si>
  <si>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</si>
  <si>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</si>
  <si>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</si>
  <si>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</si>
  <si>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</si>
  <si>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</si>
  <si>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</si>
  <si>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</si>
  <si>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</si>
  <si>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</si>
  <si>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</si>
  <si>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</si>
  <si>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</si>
  <si>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</si>
  <si>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</si>
  <si>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</si>
  <si>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</si>
  <si>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</si>
  <si>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</si>
  <si>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</si>
  <si>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</si>
  <si>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</si>
  <si>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</si>
  <si>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</si>
  <si>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</si>
  <si>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</si>
  <si>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</si>
  <si>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</si>
  <si>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</si>
  <si>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</si>
  <si>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</si>
  <si>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</si>
  <si>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</si>
  <si>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</si>
  <si>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</si>
  <si>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</si>
  <si>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</si>
  <si>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</si>
  <si>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</si>
  <si>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</si>
  <si>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</si>
  <si>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</si>
  <si>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</si>
  <si>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</si>
  <si>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</si>
  <si>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</si>
  <si>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</si>
  <si>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</si>
  <si>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</si>
  <si>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</si>
  <si>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</si>
  <si>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</si>
  <si>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</si>
  <si>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</si>
  <si>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</si>
  <si>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</si>
  <si>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</si>
  <si>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</si>
  <si>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</si>
  <si>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</si>
  <si>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</si>
  <si>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</si>
  <si>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</si>
  <si>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</si>
  <si>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</si>
  <si>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</si>
  <si>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</si>
  <si>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</si>
  <si>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</si>
  <si>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</si>
  <si>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</si>
  <si>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</si>
  <si>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</si>
  <si>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</si>
  <si>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</si>
  <si>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</si>
  <si>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</si>
  <si>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</si>
  <si>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</si>
  <si>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</si>
  <si>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</si>
  <si>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</si>
  <si>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</si>
  <si>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</si>
  <si>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</si>
  <si>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</si>
  <si>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</si>
  <si>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</si>
  <si>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</si>
  <si>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</si>
  <si>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</si>
  <si>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</si>
  <si>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</si>
  <si>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</si>
  <si>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</si>
  <si>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</si>
  <si>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</si>
  <si>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</si>
  <si>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</si>
  <si>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</si>
  <si>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</si>
  <si>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</si>
  <si>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</si>
  <si>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</si>
  <si>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</si>
  <si>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</si>
  <si>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</si>
  <si>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</si>
  <si>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</si>
  <si>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</si>
  <si>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</si>
  <si>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</si>
  <si>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</si>
  <si>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</si>
  <si>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</si>
  <si>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</si>
  <si>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</si>
  <si>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</si>
  <si>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</si>
  <si>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</si>
  <si>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</si>
  <si>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</si>
  <si>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</si>
  <si>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</si>
  <si>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</si>
  <si>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</si>
  <si>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</si>
  <si>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</si>
  <si>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</si>
  <si>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</si>
  <si>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</si>
  <si>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</si>
  <si>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</si>
  <si>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</si>
  <si>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</si>
  <si>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</si>
  <si>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</si>
  <si>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</si>
  <si>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</si>
  <si>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</si>
  <si>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</si>
  <si>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</si>
  <si>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</si>
  <si>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</si>
  <si>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</si>
  <si>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</si>
  <si>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</si>
  <si>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</si>
  <si>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</si>
  <si>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</si>
  <si>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</si>
  <si>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</si>
  <si>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</si>
  <si>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</si>
  <si>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</si>
  <si>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</si>
  <si>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</si>
  <si>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</si>
  <si>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</si>
  <si>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</si>
  <si>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</si>
  <si>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</si>
  <si>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</si>
  <si>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</si>
  <si>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</si>
  <si>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</si>
  <si>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</si>
  <si>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</si>
  <si>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</si>
  <si>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</si>
  <si>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</si>
  <si>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</si>
  <si>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</si>
  <si>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</si>
  <si>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</si>
  <si>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</si>
  <si>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</si>
  <si>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</si>
  <si>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</si>
  <si>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</si>
  <si>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</si>
  <si>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</si>
  <si>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</si>
  <si>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</si>
  <si>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</si>
  <si>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</si>
  <si>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</si>
  <si>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</si>
  <si>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</si>
  <si>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</si>
  <si>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</si>
  <si>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</si>
  <si>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</si>
  <si>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</si>
  <si>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</si>
  <si>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</si>
  <si>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</si>
  <si>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</si>
  <si>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</si>
  <si>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</si>
  <si>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</si>
  <si>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</si>
  <si>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</si>
  <si>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</si>
  <si>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</si>
  <si>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</si>
  <si>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</si>
  <si>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</si>
  <si>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</si>
  <si>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</si>
  <si>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</si>
  <si>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</si>
  <si>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</si>
  <si>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</si>
  <si>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</si>
  <si>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</si>
  <si>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</si>
  <si>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</si>
  <si>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</si>
  <si>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</si>
  <si>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</si>
  <si>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</si>
  <si>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</si>
  <si>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</si>
  <si>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</si>
  <si>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</si>
  <si>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</si>
  <si>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</si>
  <si>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</si>
  <si>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</si>
  <si>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</si>
  <si>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</si>
  <si>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</si>
  <si>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</si>
  <si>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</si>
  <si>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</si>
  <si>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</si>
  <si>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</si>
  <si>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</si>
  <si>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</si>
  <si>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</si>
  <si>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</si>
  <si>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</si>
  <si>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</si>
  <si>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</si>
  <si>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</si>
  <si>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</si>
  <si>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</si>
  <si>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</si>
  <si>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</si>
  <si>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</si>
  <si>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</si>
  <si>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</si>
  <si>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</si>
  <si>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</si>
  <si>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</si>
  <si>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</si>
  <si>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</si>
  <si>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</si>
  <si>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</si>
  <si>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</si>
  <si>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</si>
  <si>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</si>
  <si>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</si>
  <si>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</si>
  <si>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</si>
  <si>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</si>
  <si>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</si>
  <si>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</si>
  <si>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</si>
  <si>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</si>
  <si>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</si>
  <si>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</si>
  <si>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</si>
  <si>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</si>
  <si>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</si>
  <si>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</si>
  <si>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</si>
  <si>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</si>
  <si>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</si>
  <si>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</si>
  <si>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</si>
  <si>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</si>
  <si>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</si>
  <si>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</si>
  <si>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</si>
  <si>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</si>
  <si>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</si>
  <si>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</si>
  <si>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</si>
  <si>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</si>
  <si>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</si>
  <si>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</si>
  <si>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</si>
  <si>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</si>
  <si>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</si>
  <si>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</si>
  <si>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</si>
  <si>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</si>
  <si>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</si>
  <si>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</si>
  <si>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</si>
  <si>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</si>
  <si>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</si>
  <si>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</si>
  <si>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</si>
  <si>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</si>
  <si>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</si>
  <si>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</si>
  <si>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</si>
  <si>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</si>
  <si>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</si>
  <si>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</si>
  <si>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</si>
  <si>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</si>
  <si>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</si>
  <si>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</si>
  <si>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</si>
  <si>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</si>
  <si>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</si>
  <si>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</si>
  <si>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</si>
  <si>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</si>
  <si>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</si>
  <si>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</si>
  <si>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</si>
  <si>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</si>
  <si>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</si>
  <si>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</si>
  <si>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</si>
  <si>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</si>
  <si>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</si>
  <si>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</si>
  <si>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</si>
  <si>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</si>
  <si>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</si>
  <si>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</si>
  <si>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</si>
  <si>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</si>
  <si>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</si>
  <si>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</si>
  <si>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</si>
  <si>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</si>
  <si>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</si>
  <si>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</si>
  <si>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</si>
  <si>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</si>
  <si>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</si>
  <si>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</si>
  <si>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</si>
  <si>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</si>
  <si>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</si>
  <si>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</si>
  <si>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</si>
  <si>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</si>
  <si>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</si>
  <si>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</si>
  <si>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</si>
  <si>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</si>
  <si>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</si>
  <si>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</si>
  <si>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</si>
  <si>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</si>
  <si>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</si>
  <si>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</si>
  <si>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</si>
  <si>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</si>
  <si>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</si>
  <si>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</si>
  <si>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</si>
  <si>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</si>
  <si>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</si>
  <si>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</si>
  <si>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</si>
  <si>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</si>
  <si>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</si>
  <si>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</si>
  <si>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</si>
  <si>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</si>
  <si>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</si>
  <si>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</si>
  <si>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</si>
  <si>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</si>
  <si>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</si>
  <si>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</si>
  <si>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</si>
  <si>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</si>
  <si>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</si>
  <si>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</si>
  <si>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</si>
  <si>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</si>
  <si>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</si>
  <si>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</si>
  <si>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</si>
  <si>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</si>
  <si>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</si>
  <si>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</si>
  <si>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</si>
  <si>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</si>
  <si>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</si>
  <si>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</si>
  <si>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</si>
  <si>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</si>
  <si>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</si>
  <si>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</si>
  <si>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</si>
  <si>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</si>
  <si>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</si>
  <si>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</si>
  <si>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</si>
  <si>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</si>
  <si>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</si>
  <si>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</si>
  <si>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</si>
  <si>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</si>
  <si>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</si>
  <si>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</si>
  <si>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</si>
  <si>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</si>
  <si>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</si>
  <si>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</si>
  <si>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</si>
  <si>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</si>
  <si>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</si>
  <si>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</si>
  <si>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</si>
  <si>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</si>
  <si>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</si>
  <si>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</si>
  <si>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</si>
  <si>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</si>
  <si>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</si>
  <si>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</si>
  <si>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</si>
  <si>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</si>
  <si>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</si>
  <si>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</si>
  <si>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</si>
  <si>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</si>
  <si>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</si>
  <si>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</si>
  <si>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</si>
  <si>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</si>
  <si>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</si>
  <si>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</si>
  <si>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</si>
  <si>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</si>
  <si>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</si>
  <si>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</si>
  <si>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</si>
  <si>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</si>
  <si>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</si>
  <si>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</si>
  <si>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</si>
  <si>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</si>
  <si>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</si>
  <si>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</si>
  <si>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</si>
  <si>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</si>
  <si>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</si>
  <si>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</si>
  <si>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</si>
  <si>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</si>
  <si>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</si>
  <si>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</si>
  <si>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</si>
  <si>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</si>
  <si>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</si>
  <si>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</si>
  <si>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</si>
  <si>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</si>
  <si>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</si>
  <si>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</si>
  <si>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</si>
  <si>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</si>
  <si>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</si>
  <si>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</si>
  <si>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</si>
  <si>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</si>
  <si>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</si>
  <si>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</si>
  <si>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</si>
  <si>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</si>
  <si>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</si>
  <si>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</si>
  <si>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</si>
  <si>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</si>
  <si>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</si>
  <si>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</si>
  <si>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</si>
  <si>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</si>
  <si>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</si>
  <si>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</si>
  <si>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</si>
  <si>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</si>
  <si>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</si>
  <si>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</si>
  <si>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</si>
  <si>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</si>
  <si>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</si>
  <si>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</si>
  <si>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</si>
  <si>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</si>
  <si>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</si>
  <si>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</si>
  <si>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</si>
  <si>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</si>
  <si>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</si>
  <si>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</si>
  <si>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</si>
  <si>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</si>
  <si>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</si>
  <si>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</si>
  <si>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</si>
  <si>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</si>
  <si>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</si>
  <si>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</si>
  <si>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</si>
  <si>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</si>
  <si>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</si>
  <si>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</si>
  <si>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</si>
  <si>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</si>
  <si>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</si>
  <si>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</si>
  <si>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</si>
  <si>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</si>
  <si>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</si>
  <si>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</si>
  <si>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</si>
  <si>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</si>
  <si>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</si>
  <si>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</si>
  <si>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</si>
  <si>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</si>
  <si>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</si>
  <si>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</si>
  <si>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</si>
  <si>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</si>
  <si>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</si>
  <si>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</si>
  <si>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</si>
  <si>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</si>
  <si>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</si>
  <si>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</si>
  <si>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</si>
  <si>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</si>
  <si>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</si>
  <si>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</si>
  <si>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</si>
  <si>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</si>
  <si>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</si>
  <si>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</si>
  <si>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</si>
  <si>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</si>
  <si>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</si>
  <si>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</si>
  <si>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</si>
  <si>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</si>
  <si>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</si>
  <si>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</si>
  <si>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</si>
  <si>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</si>
  <si>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</si>
  <si>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</si>
  <si>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</si>
  <si>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</si>
  <si>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</si>
  <si>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</si>
  <si>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</si>
  <si>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</si>
  <si>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</si>
  <si>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</si>
  <si>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</si>
  <si>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</si>
  <si>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</si>
  <si>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</si>
  <si>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</si>
  <si>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</si>
  <si>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</si>
  <si>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</si>
  <si>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</si>
  <si>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</si>
  <si>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</si>
  <si>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</si>
  <si>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</si>
  <si>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</si>
  <si>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</si>
  <si>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</si>
  <si>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</si>
  <si>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</si>
  <si>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</si>
  <si>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</si>
  <si>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</si>
  <si>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</si>
  <si>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</si>
  <si>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</si>
  <si>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</si>
  <si>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</si>
  <si>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</si>
  <si>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</si>
  <si>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</si>
  <si>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</si>
  <si>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</si>
  <si>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</si>
  <si>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</si>
  <si>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</si>
  <si>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</si>
  <si>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</si>
  <si>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</si>
  <si>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</si>
  <si>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</si>
  <si>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</si>
  <si>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</si>
  <si>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</si>
  <si>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</si>
  <si>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</si>
  <si>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</si>
  <si>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</si>
  <si>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</si>
  <si>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</si>
  <si>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</si>
  <si>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</si>
  <si>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</si>
  <si>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</si>
  <si>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</si>
  <si>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</si>
  <si>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</si>
  <si>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</si>
  <si>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</si>
  <si>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</si>
  <si>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</si>
  <si>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</si>
  <si>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</si>
  <si>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</si>
  <si>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</si>
  <si>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</si>
  <si>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</si>
  <si>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</si>
  <si>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</si>
  <si>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</si>
  <si>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</si>
  <si>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</si>
  <si>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</si>
  <si>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</si>
  <si>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</si>
  <si>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</si>
  <si>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</si>
  <si>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</si>
  <si>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</si>
  <si>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</si>
  <si>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</si>
  <si>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</si>
  <si>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</si>
  <si>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</si>
  <si>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</si>
  <si>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</si>
  <si>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</si>
  <si>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</si>
  <si>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</si>
  <si>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</si>
  <si>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</si>
  <si>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</si>
  <si>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</si>
  <si>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</si>
  <si>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</si>
  <si>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</si>
  <si>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</si>
  <si>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</si>
  <si>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</si>
  <si>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</si>
  <si>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</si>
  <si>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</si>
  <si>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</si>
  <si>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</si>
  <si>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</si>
  <si>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</si>
  <si>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</si>
  <si>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</si>
  <si>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</si>
  <si>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</si>
  <si>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</si>
  <si>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</si>
  <si>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</si>
  <si>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</si>
  <si>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</si>
  <si>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</si>
  <si>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</si>
  <si>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</si>
  <si>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</si>
  <si>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</si>
  <si>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</si>
  <si>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</si>
  <si>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</si>
  <si>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</si>
  <si>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</si>
  <si>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</si>
  <si>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</si>
  <si>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</si>
  <si>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</si>
  <si>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</si>
  <si>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</si>
  <si>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</si>
  <si>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</si>
  <si>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</si>
  <si>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</si>
  <si>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</si>
  <si>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</si>
  <si>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</si>
  <si>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</si>
  <si>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</si>
  <si>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</si>
  <si>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</si>
  <si>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</si>
  <si>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</si>
  <si>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</si>
  <si>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</si>
  <si>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</si>
  <si>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</si>
  <si>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</si>
  <si>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</si>
  <si>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</si>
  <si>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</si>
  <si>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</si>
  <si>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</si>
  <si>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</si>
  <si>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</si>
  <si>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</si>
  <si>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</si>
  <si>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</si>
  <si>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</si>
  <si>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</si>
  <si>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</si>
  <si>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</si>
  <si>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</si>
  <si>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</si>
  <si>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</si>
  <si>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</si>
  <si>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</si>
  <si>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</si>
  <si>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</si>
  <si>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</si>
  <si>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</si>
  <si>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</si>
  <si>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</si>
  <si>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</si>
  <si>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</si>
  <si>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</si>
  <si>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</si>
  <si>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</si>
  <si>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</si>
  <si>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</si>
  <si>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</si>
  <si>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</si>
  <si>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</si>
  <si>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</si>
  <si>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</si>
  <si>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</si>
  <si>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</si>
  <si>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</si>
  <si>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</si>
  <si>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</si>
  <si>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</si>
  <si>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</si>
  <si>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</si>
  <si>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</si>
  <si>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</si>
  <si>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</si>
  <si>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</si>
  <si>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</si>
  <si>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</si>
  <si>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</si>
  <si>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</si>
  <si>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</si>
  <si>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</si>
  <si>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</si>
  <si>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</si>
  <si>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</si>
  <si>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</si>
  <si>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</si>
  <si>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</si>
  <si>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</si>
  <si>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</si>
  <si>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</si>
  <si>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</si>
  <si>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</si>
  <si>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</si>
  <si>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</si>
  <si>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</si>
  <si>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</si>
  <si>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</si>
  <si>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</si>
  <si>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</si>
  <si>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</si>
  <si>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</si>
  <si>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</si>
  <si>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</si>
  <si>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</si>
  <si>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</si>
  <si>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</si>
  <si>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</si>
  <si>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</si>
  <si>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</si>
  <si>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</si>
  <si>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</si>
  <si>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</si>
  <si>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</si>
  <si>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</si>
  <si>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</si>
  <si>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</si>
  <si>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</si>
  <si>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</si>
  <si>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</si>
  <si>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</si>
  <si>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</si>
  <si>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</si>
  <si>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</si>
  <si>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</si>
  <si>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</si>
  <si>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</si>
  <si>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</si>
  <si>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</si>
  <si>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</si>
  <si>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</si>
  <si>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</si>
  <si>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</si>
  <si>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</si>
  <si>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</si>
  <si>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</si>
  <si>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</si>
  <si>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</si>
  <si>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</si>
  <si>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</si>
  <si>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</si>
  <si>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</si>
  <si>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</si>
  <si>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</si>
  <si>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</si>
  <si>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</si>
  <si>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</si>
  <si>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</si>
  <si>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</si>
  <si>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</si>
  <si>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</si>
  <si>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</si>
  <si>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</si>
  <si>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</si>
  <si>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</si>
  <si>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</si>
  <si>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</si>
  <si>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</si>
  <si>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</si>
  <si>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</si>
  <si>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</si>
  <si>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</si>
  <si>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</si>
  <si>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</si>
  <si>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</si>
  <si>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</si>
  <si>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</si>
  <si>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</si>
  <si>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</si>
  <si>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</si>
  <si>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</si>
  <si>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</si>
  <si>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</si>
  <si>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</si>
  <si>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</si>
  <si>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</si>
  <si>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</si>
  <si>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</si>
  <si>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</si>
  <si>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</si>
  <si>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</si>
  <si>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</si>
  <si>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</si>
  <si>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</si>
  <si>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</si>
  <si>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</si>
  <si>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</si>
  <si>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</si>
  <si>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</si>
  <si>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</si>
  <si>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</si>
  <si>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</si>
  <si>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</si>
  <si>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</si>
  <si>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</si>
  <si>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</si>
  <si>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</si>
  <si>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</si>
  <si>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</si>
  <si>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</si>
  <si>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</si>
  <si>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</si>
  <si>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</si>
  <si>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</si>
  <si>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</si>
  <si>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</si>
  <si>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</si>
  <si>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</si>
  <si>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</si>
  <si>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</si>
  <si>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</si>
  <si>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</si>
  <si>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</si>
  <si>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</si>
  <si>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</si>
  <si>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</si>
  <si>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</si>
  <si>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</si>
  <si>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</si>
  <si>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</si>
  <si>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</si>
  <si>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</si>
  <si>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</si>
  <si>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</si>
  <si>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</si>
  <si>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</si>
  <si>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</si>
  <si>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</si>
  <si>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</si>
  <si>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</si>
  <si>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</si>
  <si>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</si>
  <si>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</si>
  <si>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</si>
  <si>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</si>
  <si>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</si>
  <si>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</si>
  <si>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</si>
  <si>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</si>
  <si>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</si>
  <si>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</si>
  <si>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</si>
  <si>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</si>
  <si>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</si>
  <si>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</si>
  <si>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</si>
  <si>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</si>
  <si>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</si>
  <si>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</si>
  <si>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</si>
  <si>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</si>
  <si>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</si>
  <si>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</si>
  <si>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</si>
  <si>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</si>
  <si>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</si>
  <si>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</si>
  <si>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</si>
  <si>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</si>
  <si>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</si>
  <si>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</si>
  <si>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</si>
  <si>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</si>
  <si>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</si>
  <si>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</si>
  <si>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</si>
  <si>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</si>
  <si>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</si>
  <si>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</si>
  <si>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</si>
  <si>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</si>
  <si>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</si>
  <si>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</si>
  <si>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</si>
  <si>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</si>
  <si>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</si>
  <si>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</si>
  <si>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</si>
  <si>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</si>
  <si>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</si>
  <si>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</si>
  <si>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</si>
  <si>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</si>
  <si>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</si>
  <si>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</si>
  <si>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</si>
  <si>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</si>
  <si>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</si>
  <si>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</si>
  <si>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</si>
  <si>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</si>
  <si>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</si>
  <si>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</si>
  <si>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</si>
  <si>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</si>
  <si>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</si>
  <si>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</si>
  <si>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</si>
  <si>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</si>
  <si>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</si>
  <si>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</si>
  <si>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</si>
  <si>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</si>
  <si>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</si>
  <si>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</si>
  <si>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</si>
  <si>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</si>
  <si>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</si>
  <si>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</si>
  <si>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</si>
  <si>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</si>
  <si>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</si>
  <si>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</si>
  <si>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</si>
  <si>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</si>
  <si>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</si>
  <si>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</si>
  <si>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</si>
  <si>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</si>
  <si>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</si>
  <si>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</si>
  <si>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</si>
  <si>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</si>
  <si>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</si>
  <si>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</si>
  <si>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</si>
  <si>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</si>
  <si>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</si>
  <si>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</si>
  <si>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</si>
  <si>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</si>
  <si>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</si>
  <si>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</si>
  <si>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</si>
  <si>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</si>
  <si>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</si>
  <si>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</si>
  <si>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</si>
  <si>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</si>
  <si>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</si>
  <si>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</si>
  <si>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</si>
  <si>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</si>
  <si>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</si>
  <si>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</si>
  <si>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</si>
  <si>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</si>
  <si>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</si>
  <si>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</si>
  <si>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</si>
  <si>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</si>
  <si>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</si>
  <si>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</si>
  <si>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</si>
  <si>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</si>
  <si>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</si>
  <si>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</si>
  <si>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</si>
  <si>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</si>
  <si>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</si>
  <si>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</si>
  <si>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</si>
  <si>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</si>
  <si>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</si>
  <si>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</si>
  <si>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</si>
  <si>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</si>
  <si>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</si>
  <si>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</si>
  <si>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</si>
  <si>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</si>
  <si>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</si>
  <si>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</si>
  <si>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</si>
  <si>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</si>
  <si>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</si>
  <si>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</si>
  <si>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</si>
  <si>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</si>
  <si>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</si>
  <si>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</si>
  <si>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</si>
  <si>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</si>
  <si>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</si>
  <si>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</si>
  <si>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</si>
  <si>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</si>
  <si>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</si>
  <si>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</si>
  <si>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</si>
  <si>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</si>
  <si>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</si>
  <si>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</si>
  <si>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</si>
  <si>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</si>
  <si>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</si>
  <si>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</si>
  <si>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</si>
  <si>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</si>
  <si>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</si>
  <si>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</si>
  <si>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</si>
  <si>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</si>
  <si>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</si>
  <si>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</si>
  <si>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</si>
  <si>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</si>
  <si>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</si>
  <si>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</si>
  <si>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</si>
  <si>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</si>
  <si>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</si>
  <si>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</si>
  <si>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</si>
  <si>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</si>
  <si>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</si>
  <si>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</si>
  <si>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</si>
  <si>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</si>
  <si>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</si>
  <si>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</si>
  <si>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</si>
  <si>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</si>
  <si>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</si>
  <si>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</si>
  <si>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</si>
  <si>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</si>
  <si>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</si>
  <si>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</si>
  <si>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</si>
  <si>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</si>
  <si>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</si>
  <si>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</si>
  <si>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</si>
  <si>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</si>
  <si>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</si>
  <si>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</si>
  <si>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</si>
  <si>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</si>
  <si>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</si>
  <si>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</si>
  <si>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</si>
  <si>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</si>
  <si>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</si>
  <si>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</si>
  <si>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</si>
  <si>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</si>
  <si>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</si>
  <si>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</si>
  <si>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</si>
  <si>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</si>
  <si>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</si>
  <si>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</si>
  <si>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</si>
  <si>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</si>
  <si>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</si>
  <si>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</si>
  <si>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</si>
  <si>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</si>
  <si>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</si>
  <si>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</si>
  <si>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</si>
  <si>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</si>
  <si>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</si>
  <si>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</si>
  <si>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</si>
  <si>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</si>
  <si>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</si>
  <si>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</si>
  <si>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</si>
  <si>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</si>
  <si>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</si>
  <si>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</si>
  <si>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</si>
  <si>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</si>
  <si>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</si>
  <si>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</si>
  <si>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</si>
  <si>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</si>
  <si>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</si>
  <si>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</si>
  <si>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</si>
  <si>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</si>
  <si>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</si>
  <si>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</si>
  <si>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</si>
  <si>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</si>
  <si>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</si>
  <si>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</si>
  <si>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</si>
  <si>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</si>
  <si>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</si>
  <si>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</si>
  <si>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</si>
  <si>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</si>
  <si>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</si>
  <si>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</si>
  <si>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</si>
  <si>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</si>
  <si>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</si>
  <si>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</si>
  <si>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</si>
  <si>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</si>
  <si>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</si>
  <si>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</si>
  <si>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</si>
  <si>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</si>
  <si>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</si>
  <si>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</si>
  <si>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</si>
  <si>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</si>
  <si>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</si>
  <si>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</si>
  <si>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</si>
  <si>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</si>
  <si>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</si>
  <si>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</si>
  <si>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</si>
  <si>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</si>
  <si>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</si>
  <si>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</si>
  <si>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</si>
  <si>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</si>
  <si>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</si>
  <si>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</si>
  <si>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</si>
  <si>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</si>
  <si>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</si>
  <si>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</si>
  <si>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</si>
  <si>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</si>
  <si>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</si>
  <si>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</si>
  <si>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</si>
  <si>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</si>
  <si>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</si>
  <si>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</si>
  <si>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</si>
  <si>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</si>
  <si>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</si>
  <si>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</si>
  <si>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</si>
  <si>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</si>
  <si>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</si>
  <si>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</si>
  <si>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</si>
  <si>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</si>
  <si>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</si>
  <si>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</si>
  <si>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</si>
  <si>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</si>
  <si>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</si>
  <si>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</si>
  <si>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</si>
  <si>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</si>
  <si>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</si>
  <si>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</si>
  <si>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</si>
  <si>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</si>
  <si>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</si>
  <si>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</si>
  <si>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</si>
  <si>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</si>
  <si>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</si>
  <si>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</si>
  <si>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</si>
  <si>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</si>
  <si>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</si>
  <si>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</si>
  <si>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</si>
  <si>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</si>
  <si>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</si>
  <si>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</si>
  <si>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</si>
  <si>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</si>
  <si>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</si>
  <si>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</si>
  <si>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</si>
  <si>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</si>
  <si>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</si>
  <si>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</si>
  <si>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</si>
  <si>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</si>
  <si>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</si>
  <si>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</si>
  <si>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</si>
  <si>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</si>
  <si>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</si>
  <si>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</si>
  <si>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</si>
  <si>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</si>
  <si>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</si>
  <si>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</si>
  <si>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</si>
  <si>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</si>
  <si>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</si>
  <si>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</si>
  <si>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</si>
  <si>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</si>
  <si>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</si>
  <si>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</si>
  <si>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</si>
  <si>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</si>
  <si>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</si>
  <si>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</si>
  <si>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</si>
  <si>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</si>
  <si>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</si>
  <si>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</si>
  <si>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</si>
  <si>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</si>
  <si>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</si>
  <si>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</si>
  <si>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</si>
  <si>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</si>
  <si>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</si>
  <si>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</si>
  <si>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</si>
  <si>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</si>
  <si>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</si>
  <si>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</si>
  <si>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</si>
  <si>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</si>
  <si>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</si>
  <si>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</si>
  <si>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</si>
  <si>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</si>
  <si>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</si>
  <si>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</si>
  <si>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</si>
  <si>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</si>
  <si>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</si>
  <si>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</si>
  <si>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</si>
  <si>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</si>
  <si>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</si>
  <si>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</si>
  <si>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</si>
  <si>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</si>
  <si>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</si>
  <si>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</si>
  <si>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</si>
  <si>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</si>
  <si>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</si>
  <si>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</si>
  <si>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</si>
  <si>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</si>
  <si>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</si>
  <si>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</si>
  <si>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</si>
  <si>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</si>
  <si>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</si>
  <si>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</si>
  <si>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</si>
  <si>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</si>
  <si>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</si>
  <si>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</si>
  <si>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</si>
  <si>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</si>
  <si>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</si>
  <si>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</si>
  <si>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</si>
  <si>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</si>
  <si>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</si>
  <si>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</si>
  <si>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</si>
  <si>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</si>
  <si>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</si>
  <si>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</si>
  <si>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</si>
  <si>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</si>
  <si>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</si>
  <si>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</si>
  <si>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</si>
  <si>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</si>
  <si>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</si>
  <si>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</si>
  <si>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</si>
  <si>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</si>
  <si>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</si>
  <si>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</si>
  <si>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</si>
  <si>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</si>
  <si>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</si>
  <si>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</si>
  <si>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</si>
  <si>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</si>
  <si>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</si>
  <si>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</si>
  <si>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</si>
  <si>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</si>
  <si>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</si>
  <si>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</si>
  <si>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</si>
  <si>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</si>
  <si>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</si>
  <si>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</si>
  <si>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</si>
  <si>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</si>
  <si>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</si>
  <si>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</si>
  <si>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</si>
  <si>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</si>
  <si>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</si>
  <si>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</si>
  <si>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</si>
  <si>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</si>
  <si>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</si>
  <si>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</si>
  <si>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</si>
  <si>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</si>
  <si>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</si>
  <si>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</si>
  <si>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</si>
  <si>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</si>
  <si>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</si>
  <si>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</si>
  <si>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</si>
  <si>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</si>
  <si>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</si>
  <si>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</si>
  <si>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</si>
  <si>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</si>
  <si>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</si>
  <si>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</si>
  <si>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</si>
  <si>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</si>
  <si>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</si>
  <si>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</si>
  <si>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</si>
  <si>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</si>
  <si>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</si>
  <si>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</si>
  <si>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</si>
  <si>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</si>
  <si>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</si>
  <si>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</si>
  <si>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</si>
  <si>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</si>
  <si>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</si>
  <si>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</si>
  <si>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</si>
  <si>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</si>
  <si>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</si>
  <si>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</si>
  <si>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</si>
  <si>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</si>
  <si>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</si>
  <si>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</si>
  <si>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</si>
  <si>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</si>
  <si>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</si>
  <si>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</si>
  <si>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</si>
  <si>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</si>
  <si>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</si>
  <si>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</si>
  <si>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</si>
  <si>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</si>
  <si>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</si>
  <si>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</si>
  <si>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</si>
  <si>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</si>
  <si>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</si>
  <si>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</si>
  <si>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</si>
  <si>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</si>
  <si>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</si>
  <si>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</si>
  <si>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</si>
  <si>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</si>
  <si>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</si>
  <si>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</si>
  <si>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</si>
  <si>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</si>
  <si>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</si>
  <si>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</si>
  <si>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</si>
  <si>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</si>
  <si>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</si>
  <si>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</si>
  <si>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</si>
  <si>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</si>
  <si>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</si>
  <si>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</si>
  <si>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</si>
  <si>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</si>
  <si>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</si>
  <si>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</si>
  <si>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</si>
  <si>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</si>
  <si>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</si>
  <si>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</si>
  <si>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</si>
  <si>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</si>
  <si>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</si>
  <si>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</si>
  <si>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</si>
  <si>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</si>
  <si>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</si>
  <si>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</si>
  <si>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</si>
  <si>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</si>
  <si>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</si>
  <si>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</si>
  <si>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</si>
  <si>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</si>
  <si>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</si>
  <si>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</si>
  <si>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</si>
  <si>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</si>
  <si>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</si>
  <si>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</si>
  <si>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</si>
  <si>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</si>
  <si>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</si>
  <si>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</si>
  <si>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</si>
  <si>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</si>
  <si>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</si>
  <si>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</si>
  <si>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</si>
  <si>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</si>
  <si>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</si>
  <si>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</si>
  <si>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</si>
  <si>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</si>
  <si>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</si>
  <si>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</si>
  <si>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</si>
  <si>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</si>
  <si>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</si>
  <si>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</si>
  <si>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</si>
  <si>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</si>
  <si>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</si>
  <si>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</si>
  <si>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</si>
  <si>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</si>
  <si>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</si>
  <si>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</si>
  <si>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</si>
  <si>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</si>
  <si>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</si>
  <si>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</si>
  <si>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</si>
  <si>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</si>
  <si>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</si>
  <si>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</si>
  <si>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</si>
  <si>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</si>
  <si>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</si>
  <si>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</si>
  <si>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</si>
  <si>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</si>
  <si>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</si>
  <si>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</si>
  <si>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</si>
  <si>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</si>
  <si>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</si>
  <si>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</si>
  <si>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</si>
  <si>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</si>
  <si>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</si>
  <si>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</si>
  <si>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</si>
  <si>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</si>
  <si>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</si>
  <si>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</si>
  <si>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</si>
  <si>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</si>
  <si>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</si>
  <si>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</si>
  <si>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</si>
  <si>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</si>
  <si>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</si>
  <si>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</si>
  <si>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</si>
  <si>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</si>
  <si>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</si>
  <si>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</si>
  <si>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</si>
  <si>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</si>
  <si>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</si>
  <si>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</si>
  <si>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</si>
  <si>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</si>
  <si>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</si>
  <si>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</si>
  <si>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</si>
  <si>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</si>
  <si>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</si>
  <si>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</si>
  <si>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</si>
  <si>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</si>
  <si>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</si>
  <si>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</si>
  <si>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</si>
  <si>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</si>
  <si>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</si>
  <si>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</si>
  <si>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</si>
  <si>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</si>
  <si>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</si>
  <si>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</si>
  <si>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</si>
  <si>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</si>
  <si>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</si>
  <si>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</si>
  <si>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</si>
  <si>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</si>
  <si>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</si>
  <si>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</si>
  <si>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</si>
  <si>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</si>
  <si>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</si>
  <si>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</si>
  <si>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</si>
  <si>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</si>
  <si>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</si>
  <si>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</si>
  <si>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</si>
  <si>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</si>
  <si>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</si>
  <si>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</si>
  <si>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</si>
  <si>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</si>
  <si>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</si>
  <si>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</si>
  <si>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</si>
  <si>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</si>
  <si>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</si>
  <si>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</si>
  <si>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</si>
  <si>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</si>
  <si>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</si>
  <si>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</si>
  <si>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</si>
  <si>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</si>
  <si>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</si>
  <si>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</si>
  <si>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</si>
  <si>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</si>
  <si>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</si>
  <si>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</si>
  <si>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</si>
  <si>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</si>
  <si>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</si>
  <si>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</si>
  <si>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</si>
  <si>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</si>
  <si>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</si>
  <si>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</si>
  <si>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</si>
  <si>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</si>
  <si>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</si>
  <si>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</si>
  <si>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</si>
  <si>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</si>
  <si>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</si>
  <si>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</si>
  <si>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</si>
  <si>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</si>
  <si>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</si>
  <si>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</si>
  <si>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</si>
  <si>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</si>
  <si>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</si>
  <si>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</si>
  <si>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</si>
  <si>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</si>
  <si>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</si>
  <si>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</si>
  <si>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</si>
  <si>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</si>
  <si>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</si>
  <si>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</si>
  <si>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</si>
  <si>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</si>
  <si>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</si>
  <si>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</si>
  <si>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</si>
  <si>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</si>
  <si>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</si>
  <si>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</si>
  <si>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</si>
  <si>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</si>
  <si>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</si>
  <si>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</si>
  <si>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</si>
  <si>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</si>
  <si>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</si>
  <si>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</si>
  <si>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</si>
  <si>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</si>
  <si>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</si>
  <si>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</si>
  <si>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</si>
  <si>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</si>
  <si>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</si>
  <si>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</si>
  <si>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</si>
  <si>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</si>
  <si>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</si>
  <si>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</si>
  <si>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</si>
  <si>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</si>
  <si>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</si>
  <si>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</si>
  <si>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</si>
  <si>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</si>
  <si>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</si>
  <si>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</si>
  <si>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</si>
  <si>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</si>
  <si>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</si>
  <si>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</si>
  <si>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</si>
  <si>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</si>
  <si>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</si>
  <si>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</si>
  <si>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</si>
  <si>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</si>
  <si>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</si>
  <si>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</si>
  <si>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</si>
  <si>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</si>
  <si>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</si>
  <si>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</si>
  <si>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</si>
  <si>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</si>
  <si>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</si>
  <si>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</si>
  <si>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</si>
  <si>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</si>
  <si>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</si>
  <si>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</si>
  <si>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</si>
  <si>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</si>
  <si>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</si>
  <si>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</si>
  <si>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</si>
  <si>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</si>
  <si>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</si>
  <si>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</si>
  <si>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</si>
  <si>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</si>
  <si>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</si>
  <si>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</si>
  <si>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</si>
  <si>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</si>
  <si>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</si>
  <si>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</si>
  <si>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</si>
  <si>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</si>
  <si>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</si>
  <si>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</si>
  <si>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</si>
  <si>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</si>
  <si>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</si>
  <si>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</si>
  <si>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</si>
  <si>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</si>
  <si>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</si>
  <si>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</si>
  <si>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</si>
  <si>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</si>
  <si>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</si>
  <si>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</si>
  <si>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</si>
  <si>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</si>
  <si>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</si>
  <si>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</si>
  <si>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</si>
  <si>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</si>
  <si>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</si>
  <si>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</si>
  <si>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</si>
  <si>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</si>
  <si>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</si>
  <si>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</si>
  <si>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</si>
  <si>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</si>
  <si>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</si>
  <si>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</si>
  <si>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</si>
  <si>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</si>
  <si>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</si>
  <si>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</si>
  <si>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</si>
  <si>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</si>
  <si>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</si>
  <si>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</si>
  <si>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</si>
  <si>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</si>
  <si>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</si>
  <si>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</si>
  <si>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</si>
  <si>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</si>
  <si>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</si>
  <si>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</si>
  <si>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</si>
  <si>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</si>
  <si>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</si>
  <si>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</si>
  <si>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</si>
  <si>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</si>
  <si>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</si>
  <si>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</si>
  <si>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</si>
  <si>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</si>
  <si>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</si>
  <si>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</si>
  <si>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</si>
  <si>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</si>
  <si>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</si>
  <si>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</si>
  <si>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</si>
  <si>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</si>
  <si>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</si>
  <si>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</si>
  <si>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</si>
  <si>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</si>
  <si>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</si>
  <si>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</si>
  <si>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</si>
  <si>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</si>
  <si>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</si>
  <si>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</si>
  <si>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</si>
  <si>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</si>
  <si>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</si>
  <si>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</si>
  <si>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</si>
  <si>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</si>
  <si>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</si>
  <si>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</si>
  <si>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</si>
  <si>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</si>
  <si>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</si>
  <si>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</si>
  <si>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</si>
  <si>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</si>
  <si>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</si>
  <si>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</si>
  <si>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</si>
  <si>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</si>
  <si>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</si>
  <si>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</si>
  <si>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</si>
  <si>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</si>
  <si>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</si>
  <si>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</si>
  <si>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</si>
  <si>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</si>
  <si>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</si>
  <si>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</si>
  <si>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</si>
  <si>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</si>
  <si>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</si>
  <si>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</si>
  <si>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</si>
  <si>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</si>
  <si>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</si>
  <si>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</si>
  <si>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</si>
  <si>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</si>
  <si>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</si>
  <si>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</si>
  <si>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</si>
  <si>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</si>
  <si>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</si>
  <si>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</si>
  <si>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</si>
  <si>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</si>
  <si>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</si>
  <si>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</si>
  <si>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</si>
  <si>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</si>
  <si>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</si>
  <si>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</si>
  <si>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</si>
  <si>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</si>
  <si>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</si>
  <si>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</si>
  <si>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</si>
  <si>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</si>
  <si>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</si>
  <si>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</si>
  <si>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</si>
  <si>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</si>
  <si>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</si>
  <si>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</si>
  <si>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</si>
  <si>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</si>
  <si>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</si>
  <si>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</si>
  <si>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</si>
  <si>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</si>
  <si>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</si>
  <si>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</si>
  <si>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</si>
  <si>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</si>
  <si>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</si>
  <si>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</si>
  <si>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</si>
  <si>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</si>
  <si>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</si>
  <si>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</si>
  <si>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</si>
  <si>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</si>
  <si>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</si>
  <si>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</si>
  <si>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</si>
  <si>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</si>
  <si>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</si>
  <si>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</si>
  <si>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</si>
  <si>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</si>
  <si>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</si>
  <si>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</si>
  <si>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</si>
  <si>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</si>
  <si>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</si>
  <si>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</si>
  <si>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</si>
  <si>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</si>
  <si>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</si>
  <si>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</si>
  <si>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</si>
  <si>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</si>
  <si>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</si>
  <si>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</si>
  <si>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</si>
  <si>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</si>
  <si>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</si>
  <si>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</si>
  <si>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</si>
  <si>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</si>
  <si>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</si>
  <si>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</si>
  <si>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</si>
  <si>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</si>
  <si>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</si>
  <si>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</si>
  <si>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</si>
  <si>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</si>
  <si>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</si>
  <si>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</si>
  <si>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</si>
  <si>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</si>
  <si>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</si>
  <si>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</si>
  <si>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</si>
  <si>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</si>
  <si>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</si>
  <si>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</si>
  <si>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</si>
  <si>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</si>
  <si>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</si>
  <si>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</si>
  <si>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</si>
  <si>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</si>
  <si>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</si>
  <si>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</si>
  <si>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</si>
  <si>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</si>
  <si>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</si>
  <si>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</si>
  <si>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</si>
  <si>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</si>
  <si>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</si>
  <si>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</si>
  <si>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</si>
  <si>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</si>
  <si>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</si>
  <si>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</si>
  <si>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</si>
  <si>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</si>
  <si>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</si>
  <si>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</si>
  <si>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</si>
  <si>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</si>
  <si>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</si>
  <si>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</si>
  <si>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</si>
  <si>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</si>
  <si>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</si>
  <si>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</si>
  <si>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</si>
  <si>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</si>
  <si>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</si>
  <si>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</si>
  <si>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</si>
  <si>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</si>
  <si>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</si>
  <si>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</si>
  <si>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</si>
  <si>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</si>
  <si>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</si>
  <si>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</si>
  <si>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</si>
  <si>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</si>
  <si>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</si>
  <si>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</si>
  <si>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</si>
  <si>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</si>
  <si>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</si>
  <si>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</si>
  <si>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</si>
  <si>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</si>
  <si>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</si>
  <si>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</si>
  <si>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</si>
  <si>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</si>
  <si>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</si>
  <si>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</si>
  <si>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</si>
  <si>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</si>
  <si>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</si>
  <si>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</si>
  <si>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</si>
  <si>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</si>
  <si>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</si>
  <si>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</si>
  <si>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</si>
  <si>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</si>
  <si>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</si>
  <si>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</si>
  <si>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</si>
  <si>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</si>
  <si>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</si>
  <si>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</si>
  <si>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</si>
  <si>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</si>
  <si>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</si>
  <si>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</si>
  <si>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</si>
  <si>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</si>
  <si>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</si>
  <si>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</si>
  <si>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</si>
  <si>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</si>
  <si>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</si>
  <si>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</si>
  <si>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</si>
  <si>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</si>
  <si>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</si>
  <si>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</si>
  <si>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</si>
  <si>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</si>
  <si>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</si>
  <si>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</si>
  <si>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</si>
  <si>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</si>
  <si>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</si>
  <si>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</si>
  <si>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</si>
  <si>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</si>
  <si>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</si>
  <si>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</si>
  <si>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</si>
  <si>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</si>
  <si>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</si>
  <si>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</si>
  <si>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</si>
  <si>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</si>
  <si>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</si>
  <si>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</si>
  <si>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</si>
  <si>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</si>
  <si>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</si>
  <si>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</si>
  <si>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</si>
  <si>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</si>
  <si>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</si>
  <si>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</si>
  <si>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</si>
  <si>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</si>
  <si>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</si>
  <si>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</si>
  <si>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</si>
  <si>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</si>
  <si>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</si>
  <si>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</si>
  <si>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</si>
  <si>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</si>
  <si>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</si>
  <si>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</si>
  <si>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</si>
  <si>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</si>
  <si>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</si>
  <si>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</si>
  <si>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</si>
  <si>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</si>
  <si>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</si>
  <si>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</si>
  <si>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</si>
  <si>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</si>
  <si>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</si>
  <si>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</si>
  <si>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</si>
  <si>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</si>
  <si>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</si>
  <si>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</si>
  <si>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</si>
  <si>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</si>
  <si>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</si>
  <si>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</si>
  <si>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</si>
  <si>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</si>
  <si>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</si>
  <si>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</si>
  <si>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</si>
  <si>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</si>
  <si>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</si>
  <si>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</si>
  <si>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</si>
  <si>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</si>
  <si>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</si>
  <si>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</si>
  <si>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</si>
  <si>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</si>
  <si>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</si>
  <si>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</si>
  <si>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</si>
  <si>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</si>
  <si>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</si>
  <si>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</si>
  <si>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</si>
  <si>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</si>
  <si>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</si>
  <si>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</si>
  <si>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</si>
  <si>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</si>
  <si>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</si>
  <si>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</si>
  <si>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</si>
  <si>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</si>
  <si>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</si>
  <si>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</si>
  <si>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</si>
  <si>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</si>
  <si>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</si>
  <si>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</si>
  <si>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</si>
  <si>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</si>
  <si>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</si>
  <si>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</si>
  <si>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</si>
  <si>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</si>
  <si>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</si>
  <si>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</si>
  <si>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</si>
  <si>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</si>
  <si>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</si>
  <si>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</si>
  <si>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</si>
  <si>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</si>
  <si>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</si>
  <si>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</si>
  <si>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</si>
  <si>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</si>
  <si>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</si>
  <si>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</si>
  <si>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</si>
  <si>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</si>
  <si>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</si>
  <si>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</si>
  <si>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</si>
  <si>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</si>
  <si>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</si>
  <si>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</si>
  <si>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</si>
  <si>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</si>
  <si>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</si>
  <si>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</si>
  <si>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</si>
  <si>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</si>
  <si>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</si>
  <si>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</si>
  <si>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</si>
  <si>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</si>
  <si>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</si>
  <si>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</si>
  <si>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</si>
  <si>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</si>
  <si>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</si>
  <si>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</si>
  <si>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</si>
  <si>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</si>
  <si>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</si>
  <si>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</si>
  <si>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</si>
  <si>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</si>
  <si>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</si>
  <si>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</si>
  <si>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</si>
  <si>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</si>
  <si>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</si>
  <si>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</si>
  <si>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</si>
  <si>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</si>
  <si>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</si>
  <si>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</si>
  <si>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</si>
  <si>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</si>
  <si>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</si>
  <si>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</si>
  <si>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</si>
  <si>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</si>
  <si>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</si>
  <si>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</si>
  <si>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</si>
  <si>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</si>
  <si>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</si>
  <si>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</si>
  <si>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</si>
  <si>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</si>
  <si>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</si>
  <si>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</si>
  <si>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</si>
  <si>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</si>
  <si>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</si>
  <si>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</si>
  <si>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</si>
  <si>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</si>
  <si>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</si>
  <si>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</si>
  <si>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</si>
  <si>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</si>
  <si>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</si>
  <si>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</si>
  <si>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</si>
  <si>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</si>
  <si>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</si>
  <si>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</si>
  <si>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</si>
  <si>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</si>
  <si>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</si>
  <si>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</si>
  <si>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</si>
  <si>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</si>
  <si>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</si>
  <si>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</si>
  <si>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</si>
  <si>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</si>
  <si>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</si>
  <si>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</si>
  <si>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</si>
  <si>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</si>
  <si>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</si>
  <si>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</si>
  <si>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</si>
  <si>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</si>
  <si>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</si>
  <si>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</si>
  <si>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</si>
  <si>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</si>
  <si>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</si>
  <si>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</si>
  <si>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</si>
  <si>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</si>
  <si>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</si>
  <si>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</si>
  <si>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</si>
  <si>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</si>
  <si>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</si>
  <si>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</si>
  <si>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</si>
  <si>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</si>
  <si>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</si>
  <si>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</si>
  <si>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</si>
  <si>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</si>
  <si>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</si>
  <si>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</si>
  <si>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</si>
  <si>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</si>
  <si>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</si>
  <si>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</si>
  <si>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</si>
  <si>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</si>
  <si>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</si>
  <si>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</si>
  <si>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</si>
  <si>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</si>
  <si>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</si>
  <si>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</si>
  <si>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</si>
  <si>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</si>
  <si>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</si>
  <si>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</si>
  <si>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</si>
  <si>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</si>
  <si>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</si>
  <si>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</si>
  <si>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</si>
  <si>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</si>
  <si>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</si>
  <si>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</si>
  <si>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</si>
  <si>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</si>
  <si>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</si>
  <si>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</si>
  <si>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</si>
  <si>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</si>
  <si>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</si>
  <si>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</si>
  <si>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</si>
  <si>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</si>
  <si>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</si>
  <si>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</si>
  <si>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</si>
  <si>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</si>
  <si>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</si>
  <si>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</si>
  <si>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</si>
  <si>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</si>
  <si>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</si>
  <si>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</si>
  <si>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</si>
  <si>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</si>
  <si>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</si>
  <si>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</si>
  <si>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</si>
  <si>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</si>
  <si>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</si>
  <si>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</si>
  <si>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</si>
  <si>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</si>
  <si>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</si>
  <si>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</si>
  <si>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</si>
  <si>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</si>
  <si>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</si>
  <si>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</si>
  <si>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</si>
  <si>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</si>
  <si>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</si>
  <si>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</si>
  <si>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</si>
  <si>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</si>
  <si>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</si>
  <si>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</si>
  <si>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</si>
  <si>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</si>
  <si>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</si>
  <si>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</si>
  <si>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</si>
  <si>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</si>
  <si>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</si>
  <si>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</si>
  <si>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</si>
  <si>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</si>
  <si>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</si>
  <si>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</si>
  <si>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</si>
  <si>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</si>
  <si>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</si>
  <si>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</si>
  <si>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</si>
  <si>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</si>
  <si>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</si>
  <si>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</si>
  <si>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</si>
  <si>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</si>
  <si>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</si>
  <si>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</si>
  <si>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</si>
  <si>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</si>
  <si>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</si>
  <si>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</si>
  <si>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</si>
  <si>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</si>
  <si>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</si>
  <si>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</si>
  <si>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</si>
  <si>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</si>
  <si>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</si>
  <si>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</si>
  <si>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</si>
  <si>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</si>
  <si>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</si>
  <si>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</si>
  <si>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</si>
  <si>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</si>
  <si>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</si>
  <si>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</si>
  <si>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</si>
  <si>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</si>
  <si>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</si>
  <si>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</si>
  <si>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</si>
  <si>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</si>
  <si>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</si>
  <si>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</si>
  <si>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</si>
  <si>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</si>
  <si>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</si>
  <si>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</si>
  <si>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</si>
  <si>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</si>
  <si>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</si>
  <si>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</si>
  <si>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</si>
  <si>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</si>
  <si>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</si>
  <si>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</si>
  <si>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</si>
  <si>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</si>
  <si>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</si>
  <si>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</si>
  <si>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</si>
  <si>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</si>
  <si>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</si>
  <si>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</si>
  <si>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</si>
  <si>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</si>
  <si>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</si>
  <si>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</si>
  <si>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</si>
  <si>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</si>
  <si>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</si>
  <si>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</si>
  <si>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</si>
  <si>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</si>
  <si>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</si>
  <si>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</si>
  <si>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</si>
  <si>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</si>
  <si>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</si>
  <si>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</si>
  <si>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</si>
  <si>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</si>
  <si>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</si>
  <si>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</si>
  <si>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</si>
  <si>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</si>
  <si>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</si>
  <si>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</si>
  <si>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</si>
  <si>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</si>
  <si>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</si>
  <si>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</si>
  <si>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</si>
  <si>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</si>
  <si>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</si>
  <si>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</si>
  <si>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</si>
  <si>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</si>
  <si>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</si>
  <si>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</si>
  <si>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</si>
  <si>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</si>
  <si>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</si>
  <si>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</si>
  <si>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</si>
  <si>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</si>
  <si>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</si>
  <si>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</si>
  <si>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</si>
  <si>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</si>
  <si>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</si>
  <si>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</si>
  <si>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</si>
  <si>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</si>
  <si>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</si>
  <si>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</si>
  <si>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</si>
  <si>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</si>
  <si>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</si>
  <si>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</si>
  <si>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</si>
  <si>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</si>
  <si>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</si>
  <si>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</si>
  <si>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</si>
  <si>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</si>
  <si>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</si>
  <si>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</si>
  <si>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</si>
  <si>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</si>
  <si>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</si>
  <si>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</si>
  <si>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</si>
  <si>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</si>
  <si>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</si>
  <si>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</si>
  <si>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</si>
  <si>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</si>
  <si>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</si>
  <si>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</si>
  <si>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</si>
  <si>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</si>
  <si>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</si>
  <si>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</si>
  <si>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</si>
  <si>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</si>
  <si>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</si>
  <si>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</si>
  <si>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</si>
  <si>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</si>
  <si>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</si>
  <si>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</si>
  <si>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</si>
  <si>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</si>
  <si>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</si>
  <si>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</si>
  <si>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</si>
  <si>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</si>
  <si>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</si>
  <si>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</si>
  <si>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</si>
  <si>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</si>
  <si>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</si>
  <si>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</si>
  <si>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</si>
  <si>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</si>
  <si>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</si>
  <si>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</si>
  <si>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</si>
  <si>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</si>
  <si>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</si>
  <si>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</si>
  <si>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</si>
  <si>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</si>
  <si>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</si>
  <si>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</si>
  <si>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</si>
  <si>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</si>
  <si>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</si>
  <si>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</si>
  <si>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</si>
  <si>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</si>
  <si>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</si>
  <si>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</si>
  <si>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</si>
  <si>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</si>
  <si>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</si>
  <si>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</si>
  <si>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</si>
  <si>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</si>
  <si>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</si>
  <si>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</si>
  <si>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</si>
  <si>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</si>
  <si>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</si>
  <si>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</si>
  <si>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</si>
  <si>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</si>
  <si>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</si>
  <si>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</si>
  <si>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</si>
  <si>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</si>
  <si>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</si>
  <si>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</si>
  <si>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</si>
  <si>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</si>
  <si>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</si>
  <si>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</si>
  <si>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</si>
  <si>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</si>
  <si>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</si>
  <si>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</si>
  <si>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</si>
  <si>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</si>
  <si>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</si>
  <si>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</si>
  <si>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</si>
  <si>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</si>
  <si>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</si>
  <si>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</si>
  <si>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</si>
  <si>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</si>
  <si>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</si>
  <si>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</si>
  <si>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</si>
  <si>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</si>
  <si>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</si>
  <si>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</si>
  <si>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</si>
  <si>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</si>
  <si>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</si>
  <si>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</si>
  <si>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</si>
  <si>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</si>
  <si>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</si>
  <si>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</si>
  <si>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</si>
  <si>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</si>
  <si>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</si>
  <si>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</si>
  <si>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</si>
  <si>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</si>
  <si>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</si>
  <si>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</si>
  <si>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</si>
  <si>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</si>
  <si>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</si>
  <si>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</si>
  <si>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</si>
  <si>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</si>
  <si>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</si>
  <si>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</si>
  <si>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</si>
  <si>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</si>
  <si>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</si>
  <si>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</si>
  <si>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</si>
  <si>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</si>
  <si>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</si>
  <si>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</si>
  <si>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</si>
  <si>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</si>
  <si>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</si>
  <si>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</si>
  <si>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</si>
  <si>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</si>
  <si>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</si>
  <si>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</si>
  <si>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</si>
  <si>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</si>
  <si>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</si>
  <si>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</si>
  <si>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</si>
  <si>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</si>
  <si>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</si>
  <si>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</si>
  <si>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</si>
  <si>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</si>
  <si>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</si>
  <si>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</si>
  <si>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</si>
  <si>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</si>
  <si>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</si>
  <si>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</si>
  <si>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</si>
  <si>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</si>
  <si>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</si>
  <si>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</si>
  <si>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</si>
  <si>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</si>
  <si>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</si>
  <si>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</si>
  <si>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</si>
  <si>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</si>
  <si>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</si>
  <si>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</si>
  <si>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</si>
  <si>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</si>
  <si>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</si>
  <si>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</si>
  <si>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</si>
  <si>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</si>
  <si>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</si>
  <si>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</si>
  <si>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</si>
  <si>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</si>
  <si>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</si>
  <si>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</si>
  <si>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</si>
  <si>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</si>
  <si>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</si>
  <si>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</si>
  <si>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</si>
  <si>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</si>
  <si>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</si>
  <si>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</si>
  <si>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</si>
  <si>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</si>
  <si>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</si>
  <si>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</si>
  <si>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</si>
  <si>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</si>
  <si>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</si>
  <si>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</si>
  <si>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</si>
  <si>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</si>
  <si>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</si>
  <si>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</si>
  <si>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</si>
  <si>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</si>
  <si>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</si>
  <si>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</si>
  <si>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</si>
  <si>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</si>
  <si>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</si>
  <si>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</si>
  <si>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</si>
  <si>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</si>
  <si>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</si>
  <si>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</si>
  <si>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</si>
  <si>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</si>
  <si>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</si>
  <si>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</si>
  <si>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</si>
  <si>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</si>
  <si>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</si>
  <si>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</si>
  <si>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</si>
  <si>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</si>
  <si>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</si>
  <si>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</si>
  <si>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</si>
  <si>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</si>
  <si>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</si>
  <si>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</si>
  <si>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</si>
  <si>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</si>
  <si>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</si>
  <si>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</si>
  <si>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</si>
  <si>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</si>
  <si>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</si>
  <si>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</si>
  <si>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</si>
  <si>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</si>
  <si>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</si>
  <si>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</si>
  <si>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</si>
  <si>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</si>
  <si>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</si>
  <si>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</si>
  <si>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</si>
  <si>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</si>
  <si>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</si>
  <si>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</si>
  <si>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</si>
  <si>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</si>
  <si>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</si>
  <si>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</si>
  <si>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</si>
  <si>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</si>
  <si>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</si>
  <si>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</si>
  <si>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</si>
  <si>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</si>
  <si>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</si>
  <si>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</si>
  <si>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</si>
  <si>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</si>
  <si>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</si>
  <si>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</si>
  <si>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</si>
  <si>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</si>
  <si>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</si>
  <si>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</si>
  <si>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</si>
  <si>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</si>
  <si>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</si>
  <si>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</si>
  <si>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</si>
  <si>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</si>
  <si>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</si>
  <si>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</si>
  <si>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</si>
  <si>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</si>
  <si>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</si>
  <si>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</si>
  <si>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</si>
  <si>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</si>
  <si>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</si>
  <si>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</si>
  <si>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</si>
  <si>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</si>
  <si>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</si>
  <si>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</si>
  <si>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</si>
  <si>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</si>
  <si>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</si>
  <si>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</si>
  <si>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</si>
  <si>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</si>
  <si>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</si>
  <si>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</si>
  <si>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</si>
  <si>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</si>
  <si>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</si>
  <si>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</si>
  <si>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</si>
  <si>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</si>
  <si>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</si>
  <si>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</si>
  <si>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</si>
  <si>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</si>
  <si>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</si>
  <si>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</si>
  <si>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</si>
  <si>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</si>
  <si>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</si>
  <si>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</si>
  <si>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</si>
  <si>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</si>
  <si>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</si>
  <si>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</si>
  <si>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</si>
  <si>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</si>
  <si>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</si>
  <si>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</si>
  <si>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</si>
  <si>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</si>
  <si>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</si>
  <si>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</si>
  <si>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</si>
  <si>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</si>
  <si>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</si>
  <si>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</si>
  <si>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</si>
  <si>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</si>
  <si>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</si>
  <si>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</si>
  <si>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</si>
  <si>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</si>
  <si>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</si>
  <si>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</si>
  <si>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</si>
  <si>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</si>
  <si>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</si>
  <si>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</si>
  <si>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</si>
  <si>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</si>
  <si>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</si>
  <si>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</si>
  <si>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</si>
  <si>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</si>
  <si>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</si>
  <si>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</si>
  <si>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</si>
  <si>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</si>
  <si>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</si>
  <si>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</si>
  <si>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</si>
  <si>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</si>
  <si>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</si>
  <si>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</si>
  <si>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</si>
  <si>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</si>
  <si>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</si>
  <si>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</si>
  <si>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</si>
  <si>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</si>
  <si>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</si>
  <si>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</si>
  <si>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</si>
  <si>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</si>
  <si>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</si>
  <si>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</si>
  <si>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</si>
  <si>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</si>
  <si>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</si>
  <si>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</si>
  <si>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</si>
  <si>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</si>
  <si>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</si>
  <si>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</si>
  <si>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</si>
  <si>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</si>
  <si>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</si>
  <si>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</si>
  <si>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</si>
  <si>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</si>
  <si>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</si>
  <si>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</si>
  <si>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</si>
  <si>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</si>
  <si>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</si>
  <si>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</si>
  <si>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</si>
  <si>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</si>
  <si>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</si>
  <si>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</si>
  <si>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</si>
  <si>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</si>
  <si>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</si>
  <si>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</si>
  <si>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</si>
  <si>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</si>
  <si>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</si>
  <si>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</si>
  <si>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</si>
  <si>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</si>
  <si>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</si>
  <si>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</si>
  <si>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</si>
  <si>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</si>
  <si>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</si>
  <si>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</si>
  <si>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</si>
  <si>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</si>
  <si>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</si>
  <si>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</si>
  <si>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</si>
  <si>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</si>
  <si>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</si>
  <si>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</si>
  <si>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</si>
  <si>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</si>
  <si>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</si>
  <si>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</si>
  <si>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</si>
  <si>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</si>
  <si>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</si>
  <si>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</si>
  <si>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</si>
  <si>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</si>
  <si>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</si>
  <si>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</si>
  <si>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</si>
  <si>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</si>
  <si>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</si>
  <si>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</si>
  <si>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</si>
  <si>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</si>
  <si>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</si>
  <si>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</si>
  <si>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</si>
  <si>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</si>
  <si>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</si>
  <si>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</si>
  <si>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</si>
  <si>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</si>
  <si>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</si>
  <si>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</si>
  <si>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</si>
  <si>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</si>
  <si>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</si>
  <si>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</si>
  <si>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</si>
  <si>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</si>
  <si>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</si>
  <si>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</si>
  <si>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</si>
  <si>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</si>
  <si>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</si>
  <si>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</si>
  <si>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</si>
  <si>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</si>
  <si>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</si>
  <si>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</si>
  <si>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</si>
  <si>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</si>
  <si>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</si>
  <si>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</si>
  <si>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</si>
  <si>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</si>
  <si>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</si>
  <si>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</si>
  <si>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</si>
  <si>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</si>
  <si>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</si>
  <si>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</si>
  <si>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</si>
  <si>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</si>
  <si>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</si>
  <si>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</si>
  <si>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</si>
  <si>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</si>
  <si>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</si>
  <si>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</si>
  <si>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</si>
  <si>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</si>
  <si>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</si>
  <si>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</si>
  <si>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</si>
  <si>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</si>
  <si>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</si>
  <si>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</si>
  <si>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</si>
  <si>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</si>
  <si>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</si>
  <si>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</si>
  <si>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</si>
  <si>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</si>
  <si>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</si>
  <si>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</si>
  <si>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</si>
  <si>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</si>
  <si>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</si>
  <si>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</si>
  <si>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</si>
  <si>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</si>
  <si>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</si>
  <si>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</si>
  <si>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</si>
  <si>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</si>
  <si>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</si>
  <si>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</si>
  <si>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</si>
  <si>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</si>
  <si>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</si>
  <si>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</si>
  <si>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</si>
  <si>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</si>
  <si>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</si>
  <si>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</si>
  <si>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</si>
  <si>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</si>
  <si>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</si>
  <si>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</si>
  <si>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</si>
  <si>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</si>
  <si>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</si>
  <si>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</si>
  <si>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</si>
  <si>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</si>
  <si>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</si>
  <si>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</si>
  <si>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</si>
  <si>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</si>
  <si>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</si>
  <si>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</si>
  <si>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</si>
  <si>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</si>
  <si>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</si>
  <si>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</si>
  <si>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</si>
  <si>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</si>
  <si>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</si>
  <si>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</si>
  <si>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</si>
  <si>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</si>
  <si>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</si>
  <si>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</si>
  <si>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</si>
  <si>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</si>
  <si>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</si>
  <si>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</si>
  <si>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</si>
  <si>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</si>
  <si>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</si>
  <si>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</si>
  <si>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</si>
  <si>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</si>
  <si>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</si>
  <si>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</si>
  <si>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</si>
  <si>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</si>
  <si>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</si>
  <si>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</si>
  <si>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</si>
  <si>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</si>
  <si>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</si>
  <si>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</si>
  <si>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</si>
  <si>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</si>
  <si>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</si>
  <si>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</si>
  <si>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</si>
  <si>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</si>
  <si>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</si>
  <si>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</si>
  <si>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</si>
  <si>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</si>
  <si>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</si>
  <si>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</si>
  <si>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</si>
  <si>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</si>
  <si>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</si>
  <si>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</si>
  <si>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</si>
  <si>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</si>
  <si>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</si>
  <si>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</si>
  <si>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</si>
  <si>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</si>
  <si>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</si>
  <si>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</si>
  <si>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</si>
  <si>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</si>
  <si>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</si>
  <si>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</si>
  <si>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</si>
  <si>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</si>
  <si>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</si>
  <si>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</si>
  <si>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</si>
  <si>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</si>
  <si>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</si>
  <si>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</si>
  <si>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</si>
  <si>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</si>
  <si>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</si>
  <si>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</si>
  <si>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</si>
  <si>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</si>
  <si>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</si>
  <si>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</si>
  <si>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</si>
  <si>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</si>
  <si>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</si>
  <si>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</si>
  <si>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</si>
  <si>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</si>
  <si>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</si>
  <si>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</si>
  <si>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</si>
  <si>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</si>
  <si>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</si>
  <si>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</si>
  <si>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</si>
  <si>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</si>
  <si>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</si>
  <si>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</si>
  <si>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</si>
  <si>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</si>
  <si>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</si>
  <si>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</si>
  <si>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</si>
  <si>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</si>
  <si>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</si>
  <si>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</si>
  <si>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</si>
  <si>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</si>
  <si>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</si>
  <si>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</si>
  <si>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</si>
  <si>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</si>
  <si>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</si>
  <si>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</si>
  <si>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</si>
  <si>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</si>
  <si>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</si>
  <si>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</si>
  <si>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</si>
  <si>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</si>
  <si>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</si>
  <si>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</si>
  <si>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</si>
  <si>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</si>
  <si>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</si>
  <si>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</si>
  <si>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</si>
  <si>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</si>
  <si>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</si>
  <si>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</si>
  <si>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</si>
  <si>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</si>
  <si>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</si>
  <si>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</si>
  <si>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</si>
  <si>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</si>
  <si>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</si>
  <si>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</si>
  <si>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</si>
  <si>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</si>
  <si>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</si>
  <si>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</si>
  <si>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</si>
  <si>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</si>
  <si>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</si>
  <si>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</si>
  <si>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</si>
  <si>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</si>
  <si>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</si>
  <si>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</si>
  <si>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</si>
  <si>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</si>
  <si>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</si>
  <si>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</si>
  <si>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</si>
  <si>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</si>
  <si>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</si>
  <si>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</si>
  <si>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</si>
  <si>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</si>
  <si>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</si>
  <si>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</si>
  <si>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</si>
  <si>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</si>
  <si>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</si>
  <si>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</si>
  <si>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</si>
  <si>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</si>
  <si>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</si>
  <si>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</si>
  <si>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</si>
  <si>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</si>
  <si>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</si>
  <si>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</si>
  <si>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</si>
  <si>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</si>
  <si>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</si>
  <si>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</si>
  <si>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</si>
  <si>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</si>
  <si>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</si>
  <si>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</si>
  <si>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</si>
  <si>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</si>
  <si>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</si>
  <si>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</si>
  <si>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</si>
  <si>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</si>
  <si>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</si>
  <si>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</si>
  <si>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</si>
  <si>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</si>
  <si>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</si>
  <si>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</si>
  <si>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</si>
  <si>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</si>
  <si>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</si>
  <si>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</si>
  <si>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</si>
  <si>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</si>
  <si>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</si>
  <si>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</si>
  <si>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</si>
  <si>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</si>
  <si>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</si>
  <si>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</si>
  <si>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</si>
  <si>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</si>
  <si>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</si>
  <si>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</si>
  <si>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</si>
  <si>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</si>
  <si>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</si>
  <si>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</si>
  <si>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</si>
  <si>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</si>
  <si>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</si>
  <si>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</si>
  <si>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</si>
  <si>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</si>
  <si>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</si>
  <si>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</si>
  <si>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</si>
  <si>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</si>
  <si>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</si>
  <si>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</si>
  <si>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</si>
  <si>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</si>
  <si>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</si>
  <si>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</si>
  <si>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</si>
  <si>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</si>
  <si>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</si>
  <si>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</si>
  <si>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</si>
  <si>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</si>
  <si>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</si>
  <si>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</si>
  <si>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</si>
  <si>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</si>
  <si>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</si>
  <si>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</si>
  <si>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</si>
  <si>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</si>
  <si>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</si>
  <si>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</si>
  <si>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</si>
  <si>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</si>
  <si>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</si>
  <si>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</si>
  <si>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</si>
  <si>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</si>
  <si>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</si>
  <si>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</si>
  <si>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</si>
  <si>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</si>
  <si>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</si>
  <si>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</si>
  <si>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</si>
  <si>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</si>
  <si>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</si>
  <si>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</si>
  <si>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</si>
  <si>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</si>
  <si>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</si>
  <si>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</si>
  <si>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</si>
  <si>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</si>
  <si>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</si>
  <si>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</si>
  <si>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</si>
  <si>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</si>
  <si>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</si>
  <si>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</si>
  <si>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</si>
  <si>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</si>
  <si>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</si>
  <si>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</si>
  <si>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</si>
  <si>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</si>
  <si>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</si>
  <si>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</si>
  <si>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</si>
  <si>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</si>
  <si>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</si>
  <si>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</si>
  <si>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</si>
  <si>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</si>
  <si>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</si>
  <si>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</si>
  <si>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</si>
  <si>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</si>
  <si>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</si>
  <si>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</si>
  <si>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</si>
  <si>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</si>
  <si>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</si>
  <si>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</si>
  <si>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</si>
  <si>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</si>
  <si>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</si>
  <si>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</si>
  <si>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</si>
  <si>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</si>
  <si>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</si>
  <si>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</si>
  <si>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</si>
  <si>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</si>
  <si>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</si>
  <si>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</si>
  <si>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</si>
  <si>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</si>
  <si>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</si>
  <si>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</si>
  <si>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</si>
  <si>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</si>
  <si>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</si>
  <si>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</si>
  <si>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</si>
  <si>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</si>
  <si>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</si>
  <si>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</si>
  <si>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</si>
  <si>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</si>
  <si>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</si>
  <si>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</si>
  <si>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</si>
  <si>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</si>
  <si>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</si>
  <si>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</si>
  <si>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</si>
  <si>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</si>
  <si>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</si>
  <si>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</si>
  <si>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</si>
  <si>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</si>
  <si>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</si>
  <si>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</si>
  <si>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</si>
  <si>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</si>
  <si>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</si>
  <si>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</si>
  <si>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</si>
  <si>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</si>
  <si>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</si>
  <si>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</si>
  <si>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</si>
  <si>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</si>
  <si>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</si>
  <si>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</si>
  <si>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</si>
  <si>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</si>
  <si>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</si>
  <si>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</si>
  <si>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</si>
  <si>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</si>
  <si>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</si>
  <si>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</si>
  <si>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</si>
  <si>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</si>
  <si>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</si>
  <si>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</si>
  <si>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</si>
  <si>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</si>
  <si>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</si>
  <si>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</si>
  <si>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</si>
  <si>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</si>
  <si>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</si>
  <si>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</si>
  <si>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</si>
  <si>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</si>
  <si>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</si>
  <si>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</si>
  <si>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</si>
  <si>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</si>
  <si>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</si>
  <si>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</si>
  <si>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</si>
  <si>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</si>
  <si>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</si>
  <si>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</si>
  <si>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</si>
  <si>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</si>
  <si>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</si>
  <si>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</si>
  <si>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</si>
  <si>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</si>
  <si>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</si>
  <si>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</si>
  <si>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</si>
  <si>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</si>
  <si>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</si>
  <si>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</si>
  <si>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</si>
  <si>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</si>
  <si>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</si>
  <si>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</si>
  <si>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</si>
  <si>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</si>
  <si>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</si>
  <si>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</si>
  <si>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</si>
  <si>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</si>
  <si>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</si>
  <si>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</si>
  <si>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</si>
  <si>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</si>
  <si>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</si>
  <si>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</si>
  <si>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</si>
  <si>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</si>
  <si>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</si>
  <si>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</si>
  <si>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</si>
  <si>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</si>
  <si>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</si>
  <si>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</si>
  <si>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</si>
  <si>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</si>
  <si>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</si>
  <si>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</si>
  <si>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</si>
  <si>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</si>
  <si>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</si>
  <si>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</si>
  <si>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</si>
  <si>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</si>
  <si>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</si>
  <si>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</si>
  <si>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</si>
  <si>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</si>
  <si>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</si>
  <si>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</si>
  <si>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</si>
  <si>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</si>
  <si>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</si>
  <si>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</si>
  <si>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</si>
  <si>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</si>
  <si>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</si>
  <si>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</si>
  <si>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</si>
  <si>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</si>
  <si>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</si>
  <si>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</si>
  <si>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</si>
  <si>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</si>
  <si>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</si>
  <si>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</si>
  <si>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</si>
  <si>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</si>
  <si>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</si>
  <si>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</si>
  <si>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</si>
  <si>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</si>
  <si>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</si>
  <si>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</si>
  <si>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</si>
  <si>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</si>
  <si>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</si>
  <si>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</si>
  <si>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</si>
  <si>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</si>
  <si>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</si>
  <si>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</si>
  <si>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</si>
  <si>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</si>
  <si>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</si>
  <si>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</si>
  <si>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</si>
  <si>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</si>
  <si>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</si>
  <si>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</si>
  <si>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</si>
  <si>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</si>
  <si>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</si>
  <si>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</si>
  <si>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</si>
  <si>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</si>
  <si>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</si>
  <si>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</si>
  <si>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</si>
  <si>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</si>
  <si>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</si>
  <si>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</si>
  <si>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</si>
  <si>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</si>
  <si>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</si>
  <si>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</si>
  <si>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</si>
  <si>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</si>
  <si>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</si>
  <si>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</si>
  <si>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</si>
  <si>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</si>
  <si>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</si>
  <si>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</si>
  <si>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</si>
  <si>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</si>
  <si>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</si>
  <si>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</si>
  <si>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</si>
  <si>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</si>
  <si>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</si>
  <si>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</si>
  <si>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</si>
  <si>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</si>
  <si>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</si>
  <si>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</si>
  <si>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</si>
  <si>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</si>
  <si>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</si>
  <si>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</si>
  <si>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</si>
  <si>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</si>
  <si>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</si>
  <si>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</si>
  <si>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</si>
  <si>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</si>
  <si>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</si>
  <si>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</si>
  <si>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</si>
  <si>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</si>
  <si>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</si>
  <si>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</si>
  <si>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</si>
  <si>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</si>
  <si>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</si>
  <si>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</si>
  <si>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</si>
  <si>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</si>
  <si>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</si>
  <si>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</si>
  <si>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</si>
  <si>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</si>
  <si>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</si>
  <si>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</si>
  <si>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</si>
  <si>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</si>
  <si>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</si>
  <si>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</si>
  <si>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</si>
  <si>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</si>
  <si>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</si>
  <si>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</si>
  <si>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</si>
  <si>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</si>
  <si>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</si>
  <si>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</si>
  <si>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</si>
  <si>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</si>
  <si>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</si>
  <si>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</si>
  <si>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</si>
  <si>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</si>
  <si>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</si>
  <si>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</si>
  <si>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</si>
  <si>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</si>
  <si>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</si>
  <si>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</si>
  <si>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</si>
  <si>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</si>
  <si>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</si>
  <si>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</si>
  <si>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</si>
  <si>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</si>
  <si>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</si>
  <si>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</si>
  <si>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</si>
  <si>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</si>
  <si>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</si>
  <si>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</si>
  <si>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</si>
  <si>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</si>
  <si>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</si>
  <si>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</si>
  <si>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</si>
  <si>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</si>
  <si>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</si>
  <si>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</si>
  <si>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</si>
  <si>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</si>
  <si>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</si>
  <si>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</si>
  <si>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</si>
  <si>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</si>
  <si>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</si>
  <si>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</si>
  <si>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</si>
  <si>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</si>
  <si>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</si>
  <si>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</si>
  <si>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</si>
  <si>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</si>
  <si>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</si>
  <si>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</si>
  <si>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</si>
  <si>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</si>
  <si>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</si>
  <si>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</si>
  <si>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</si>
  <si>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</si>
  <si>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</si>
  <si>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</si>
  <si>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</si>
  <si>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</si>
  <si>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</si>
  <si>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</si>
  <si>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</si>
  <si>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</si>
  <si>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</si>
  <si>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</si>
  <si>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</si>
  <si>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</si>
  <si>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</si>
  <si>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</si>
  <si>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</si>
  <si>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</si>
  <si>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</si>
  <si>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</si>
  <si>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</si>
  <si>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</si>
  <si>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</si>
  <si>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</si>
  <si>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</si>
  <si>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</si>
  <si>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</si>
  <si>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</si>
  <si>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</si>
  <si>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</si>
  <si>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</si>
  <si>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</si>
  <si>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</si>
  <si>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</si>
  <si>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</si>
  <si>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</si>
  <si>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</si>
  <si>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</si>
  <si>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</si>
  <si>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</si>
  <si>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</si>
  <si>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</si>
  <si>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</si>
  <si>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</si>
  <si>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</si>
  <si>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</si>
  <si>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</si>
  <si>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</si>
  <si>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</si>
  <si>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</si>
  <si>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</si>
  <si>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</si>
  <si>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</si>
  <si>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</si>
  <si>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</si>
  <si>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</si>
  <si>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</si>
  <si>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</si>
  <si>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</si>
  <si>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</si>
  <si>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</si>
  <si>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</si>
  <si>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</si>
  <si>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</si>
  <si>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</si>
  <si>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</si>
  <si>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</si>
  <si>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</si>
  <si>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</si>
  <si>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</si>
  <si>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</si>
  <si>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</si>
  <si>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</si>
  <si>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</si>
  <si>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</si>
  <si>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</si>
  <si>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</si>
  <si>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</si>
  <si>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</si>
  <si>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</si>
  <si>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</si>
  <si>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</si>
  <si>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</si>
  <si>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</si>
  <si>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</si>
  <si>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</si>
  <si>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</si>
  <si>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</si>
  <si>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</si>
  <si>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</si>
  <si>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</si>
  <si>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</si>
  <si>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</si>
  <si>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</si>
  <si>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</si>
  <si>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</si>
  <si>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</si>
  <si>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</si>
  <si>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</si>
  <si>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</si>
  <si>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</si>
  <si>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</si>
  <si>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</si>
  <si>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</si>
  <si>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</si>
  <si>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</si>
  <si>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</si>
  <si>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</si>
  <si>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</si>
  <si>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</si>
  <si>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</si>
  <si>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</si>
  <si>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</si>
  <si>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</si>
  <si>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</si>
  <si>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</si>
  <si>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</si>
  <si>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</si>
  <si>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</si>
  <si>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</si>
  <si>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</si>
  <si>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</si>
  <si>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</si>
  <si>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</si>
  <si>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</si>
  <si>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</si>
  <si>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</si>
  <si>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</si>
  <si>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</si>
  <si>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</si>
  <si>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</si>
  <si>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</si>
  <si>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</si>
  <si>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</si>
  <si>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</si>
  <si>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</si>
  <si>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</si>
  <si>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</si>
  <si>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</si>
  <si>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</si>
  <si>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</si>
  <si>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</si>
  <si>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</si>
  <si>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</si>
  <si>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</si>
  <si>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</si>
  <si>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</si>
  <si>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</si>
  <si>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</si>
  <si>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</si>
  <si>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</si>
  <si>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</si>
  <si>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</si>
  <si>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</si>
  <si>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</si>
  <si>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</si>
  <si>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</si>
  <si>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</si>
  <si>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</si>
  <si>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</si>
  <si>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</si>
  <si>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</si>
  <si>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</si>
  <si>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</si>
  <si>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</si>
  <si>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</si>
  <si>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</si>
  <si>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</si>
  <si>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</si>
  <si>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</si>
  <si>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</si>
  <si>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</si>
  <si>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</si>
  <si>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</si>
  <si>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</si>
  <si>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</si>
  <si>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</si>
  <si>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</si>
  <si>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</si>
  <si>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</si>
  <si>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</si>
  <si>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</si>
  <si>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</si>
  <si>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</si>
  <si>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</si>
  <si>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</si>
  <si>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</si>
  <si>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</si>
  <si>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</si>
  <si>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</si>
  <si>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</si>
  <si>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</si>
  <si>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</si>
  <si>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</si>
  <si>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</si>
  <si>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</si>
  <si>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</si>
  <si>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</si>
  <si>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</si>
  <si>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</si>
  <si>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</si>
  <si>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</si>
  <si>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</si>
  <si>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</si>
  <si>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</si>
  <si>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</si>
  <si>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</si>
  <si>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</si>
  <si>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</si>
  <si>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</si>
  <si>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</si>
  <si>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</si>
  <si>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</si>
  <si>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</si>
  <si>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</si>
  <si>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</si>
  <si>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</si>
  <si>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</si>
  <si>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</si>
  <si>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</si>
  <si>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</si>
  <si>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</si>
  <si>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</si>
  <si>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</si>
  <si>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</si>
  <si>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</si>
  <si>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</si>
  <si>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</si>
  <si>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</si>
  <si>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</si>
  <si>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</si>
  <si>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</si>
  <si>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</si>
  <si>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</si>
  <si>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</si>
  <si>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</si>
  <si>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</si>
  <si>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</si>
  <si>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</si>
  <si>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</si>
  <si>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</si>
  <si>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</si>
  <si>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</si>
  <si>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</si>
  <si>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</si>
  <si>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</si>
  <si>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</si>
  <si>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</si>
  <si>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</si>
  <si>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</si>
  <si>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</si>
  <si>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</si>
  <si>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</si>
  <si>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</si>
  <si>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</si>
  <si>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</si>
  <si>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</si>
  <si>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</si>
  <si>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</si>
  <si>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</si>
  <si>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</si>
  <si>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</si>
  <si>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</si>
  <si>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</si>
  <si>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</si>
  <si>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</si>
  <si>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</si>
  <si>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</si>
  <si>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</si>
  <si>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</si>
  <si>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</si>
  <si>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</si>
  <si>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</si>
  <si>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</si>
  <si>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</si>
  <si>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</si>
  <si>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</si>
  <si>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</si>
  <si>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</si>
  <si>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</si>
  <si>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</si>
  <si>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</si>
  <si>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</si>
  <si>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</si>
  <si>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</si>
  <si>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</si>
  <si>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</si>
  <si>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</si>
  <si>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</si>
  <si>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</si>
  <si>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</si>
  <si>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</si>
  <si>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</si>
  <si>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</si>
  <si>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</si>
  <si>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</si>
  <si>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</si>
  <si>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</si>
  <si>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</si>
  <si>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</si>
  <si>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</si>
  <si>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</si>
  <si>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</si>
  <si>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</si>
  <si>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</si>
  <si>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</si>
  <si>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</si>
  <si>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</si>
  <si>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</si>
  <si>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</si>
  <si>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</si>
  <si>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</si>
  <si>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</si>
  <si>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</si>
  <si>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</si>
  <si>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</si>
  <si>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</si>
  <si>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</si>
  <si>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</si>
  <si>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</si>
  <si>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</si>
  <si>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</si>
  <si>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</si>
  <si>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</si>
  <si>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</si>
  <si>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</si>
  <si>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</si>
  <si>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</si>
  <si>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</si>
  <si>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</si>
  <si>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</si>
  <si>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</si>
  <si>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</si>
  <si>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</si>
  <si>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</si>
  <si>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</si>
  <si>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</si>
  <si>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</si>
  <si>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</si>
  <si>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</si>
  <si>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</si>
  <si>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</si>
  <si>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</si>
  <si>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</si>
  <si>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</si>
  <si>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</si>
  <si>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</si>
  <si>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</si>
  <si>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</si>
  <si>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</si>
  <si>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</si>
  <si>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</si>
  <si>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</si>
  <si>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</si>
  <si>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</si>
  <si>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</si>
  <si>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</si>
  <si>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</si>
  <si>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</si>
  <si>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</si>
  <si>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</si>
  <si>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</si>
  <si>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</si>
  <si>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</si>
  <si>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</si>
  <si>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</si>
  <si>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</si>
  <si>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</si>
  <si>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</si>
  <si>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</si>
  <si>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</si>
  <si>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</si>
  <si>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</si>
  <si>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</si>
  <si>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</si>
  <si>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</si>
  <si>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</si>
  <si>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</si>
  <si>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</si>
  <si>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</si>
  <si>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</si>
  <si>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</si>
  <si>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</si>
  <si>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</si>
  <si>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</si>
  <si>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</si>
  <si>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</si>
  <si>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</si>
  <si>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</si>
  <si>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</si>
  <si>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</si>
  <si>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</si>
  <si>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</si>
  <si>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</si>
  <si>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</si>
  <si>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</si>
  <si>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</si>
  <si>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</si>
  <si>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</si>
  <si>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</si>
  <si>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</si>
  <si>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</si>
  <si>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</si>
  <si>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</si>
  <si>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</si>
  <si>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</si>
  <si>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</si>
  <si>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</si>
  <si>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</si>
  <si>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</si>
  <si>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</si>
  <si>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</si>
  <si>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</si>
  <si>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</si>
  <si>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</si>
  <si>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</si>
  <si>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</si>
  <si>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</si>
  <si>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</si>
  <si>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</si>
  <si>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</si>
  <si>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</si>
  <si>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</si>
  <si>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</si>
  <si>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</si>
  <si>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</si>
  <si>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</si>
  <si>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</si>
  <si>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</si>
  <si>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</si>
  <si>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</si>
  <si>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</si>
  <si>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</si>
  <si>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</si>
  <si>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</si>
  <si>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</si>
  <si>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</si>
  <si>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</si>
  <si>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</si>
  <si>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</si>
  <si>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</si>
  <si>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</si>
  <si>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</si>
  <si>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</si>
  <si>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</si>
  <si>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</si>
  <si>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</si>
  <si>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</si>
  <si>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</si>
  <si>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</si>
  <si>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</si>
  <si>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</si>
  <si>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</si>
  <si>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</si>
  <si>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</si>
  <si>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</si>
  <si>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</si>
  <si>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</si>
  <si>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</si>
  <si>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</si>
  <si>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</si>
  <si>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</si>
  <si>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</si>
  <si>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</si>
  <si>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</si>
  <si>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</si>
  <si>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</si>
  <si>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</si>
  <si>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</si>
  <si>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</si>
  <si>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</si>
  <si>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</si>
  <si>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</si>
  <si>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</si>
  <si>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</si>
  <si>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</si>
  <si>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</si>
  <si>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</si>
  <si>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</si>
  <si>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</si>
  <si>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</si>
  <si>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</si>
  <si>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</si>
  <si>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</si>
  <si>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</si>
  <si>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</si>
  <si>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</si>
  <si>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</si>
  <si>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</si>
  <si>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</si>
  <si>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</si>
  <si>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</si>
  <si>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</si>
  <si>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</si>
  <si>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</si>
  <si>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</si>
  <si>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</si>
  <si>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</si>
  <si>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</si>
  <si>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</si>
  <si>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</si>
  <si>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</si>
  <si>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</si>
  <si>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</si>
  <si>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</si>
  <si>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</si>
  <si>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</si>
  <si>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</si>
  <si>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</si>
  <si>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</si>
  <si>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</si>
  <si>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</si>
  <si>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</si>
  <si>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</si>
  <si>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</si>
  <si>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</si>
  <si>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</si>
  <si>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</si>
  <si>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</si>
  <si>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</si>
  <si>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</si>
  <si>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</si>
  <si>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</si>
  <si>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</si>
  <si>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</si>
  <si>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</si>
  <si>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</si>
  <si>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</si>
  <si>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</si>
  <si>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</si>
  <si>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</si>
  <si>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</si>
  <si>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</si>
  <si>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</si>
  <si>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</si>
  <si>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</si>
  <si>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</si>
  <si>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</si>
  <si>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</si>
  <si>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</si>
  <si>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</si>
  <si>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</si>
  <si>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</si>
  <si>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</si>
  <si>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</si>
  <si>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</si>
  <si>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</si>
  <si>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</si>
  <si>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</si>
  <si>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</si>
  <si>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</si>
  <si>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</si>
  <si>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</si>
  <si>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</si>
  <si>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</si>
  <si>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</si>
  <si>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</si>
  <si>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</si>
  <si>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</si>
  <si>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</si>
  <si>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</si>
  <si>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</si>
  <si>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</si>
  <si>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</si>
  <si>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</si>
  <si>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</si>
  <si>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</si>
  <si>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</si>
  <si>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</si>
  <si>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</si>
  <si>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</si>
  <si>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</si>
  <si>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</si>
  <si>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</si>
  <si>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</si>
  <si>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</si>
  <si>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</si>
  <si>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</si>
  <si>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</si>
  <si>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</si>
  <si>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</si>
  <si>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</si>
  <si>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</si>
  <si>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</si>
  <si>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</si>
  <si>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</si>
  <si>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</si>
  <si>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</si>
  <si>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</si>
  <si>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</si>
  <si>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</si>
  <si>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</si>
  <si>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</si>
  <si>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</si>
  <si>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</si>
  <si>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</si>
  <si>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</si>
  <si>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</si>
  <si>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</si>
  <si>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</si>
  <si>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</si>
  <si>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</si>
  <si>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</si>
  <si>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</si>
  <si>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</si>
  <si>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</si>
  <si>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</si>
  <si>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</si>
  <si>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</si>
  <si>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</si>
  <si>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</si>
  <si>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</si>
  <si>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</si>
  <si>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</si>
  <si>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</si>
  <si>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</si>
  <si>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</si>
  <si>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</si>
  <si>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</si>
  <si>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</si>
  <si>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</si>
  <si>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</si>
  <si>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</si>
  <si>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</si>
  <si>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</si>
  <si>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</si>
  <si>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</si>
  <si>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</si>
  <si>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</si>
  <si>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</si>
  <si>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</si>
  <si>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</si>
  <si>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</si>
  <si>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</si>
  <si>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</si>
  <si>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</si>
  <si>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</si>
  <si>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</si>
  <si>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</si>
  <si>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</si>
  <si>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</si>
  <si>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</si>
  <si>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</si>
  <si>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</si>
  <si>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</si>
  <si>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</si>
  <si>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</si>
  <si>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</si>
  <si>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</si>
  <si>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</si>
  <si>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</si>
  <si>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</si>
  <si>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</si>
  <si>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</si>
  <si>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</si>
  <si>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</si>
  <si>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</si>
  <si>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</si>
  <si>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</si>
  <si>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</si>
  <si>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</si>
  <si>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</si>
  <si>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</si>
  <si>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</si>
  <si>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</si>
  <si>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</si>
  <si>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</si>
  <si>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</si>
  <si>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</si>
  <si>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</si>
  <si>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</si>
  <si>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</si>
  <si>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</si>
  <si>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</si>
  <si>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</si>
  <si>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</si>
  <si>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</si>
  <si>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</si>
  <si>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</si>
  <si>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</si>
  <si>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</si>
  <si>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</si>
  <si>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</si>
  <si>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</si>
  <si>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</si>
  <si>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</si>
  <si>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</si>
  <si>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</si>
  <si>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</si>
  <si>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</si>
  <si>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</si>
  <si>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</si>
  <si>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</si>
  <si>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</si>
  <si>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</si>
  <si>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</si>
  <si>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</si>
  <si>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</si>
  <si>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</si>
  <si>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</si>
  <si>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</si>
  <si>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</si>
  <si>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</si>
  <si>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</si>
  <si>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</si>
  <si>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</si>
  <si>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</si>
  <si>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</si>
  <si>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</si>
  <si>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</si>
  <si>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</si>
  <si>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</si>
  <si>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</si>
  <si>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</si>
  <si>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</si>
  <si>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</si>
  <si>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</si>
  <si>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</si>
  <si>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</si>
  <si>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</si>
  <si>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</si>
  <si>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</si>
  <si>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</si>
  <si>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</si>
  <si>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</si>
  <si>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</si>
  <si>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</si>
  <si>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</si>
  <si>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</si>
  <si>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</si>
  <si>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</si>
  <si>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</si>
  <si>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</si>
  <si>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</si>
  <si>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</si>
  <si>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</si>
  <si>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</si>
  <si>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</si>
  <si>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</si>
  <si>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</si>
  <si>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</si>
  <si>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</si>
  <si>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</si>
  <si>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</si>
  <si>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</si>
  <si>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</si>
  <si>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</si>
  <si>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</si>
  <si>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</si>
  <si>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</si>
  <si>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</si>
  <si>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</si>
  <si>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</si>
  <si>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</si>
  <si>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</si>
  <si>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</si>
  <si>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</si>
  <si>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</si>
  <si>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</si>
  <si>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</si>
  <si>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</si>
  <si>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</si>
  <si>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</si>
  <si>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</si>
  <si>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</si>
  <si>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</si>
  <si>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</si>
  <si>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</si>
  <si>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</si>
  <si>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</si>
  <si>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</si>
  <si>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</si>
  <si>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</si>
  <si>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</si>
  <si>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</si>
  <si>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</si>
  <si>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</si>
  <si>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</si>
  <si>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</si>
  <si>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</si>
  <si>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</si>
  <si>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</si>
  <si>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</si>
  <si>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</si>
  <si>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</si>
  <si>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</si>
  <si>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</si>
  <si>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</si>
  <si>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</si>
  <si>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</si>
  <si>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</si>
  <si>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</si>
  <si>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</si>
  <si>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</si>
  <si>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</si>
  <si>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</si>
  <si>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</si>
  <si>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</si>
  <si>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</si>
  <si>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</si>
  <si>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</si>
  <si>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</si>
  <si>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</si>
  <si>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</si>
  <si>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</si>
  <si>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</si>
  <si>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</si>
  <si>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</si>
  <si>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</si>
  <si>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</si>
  <si>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</si>
  <si>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</si>
  <si>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</si>
  <si>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</si>
  <si>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</si>
  <si>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</si>
  <si>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</si>
  <si>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</si>
  <si>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</si>
  <si>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</si>
  <si>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</si>
  <si>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</si>
  <si>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</si>
  <si>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</si>
  <si>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</si>
  <si>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</si>
  <si>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</si>
  <si>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</si>
  <si>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</si>
  <si>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</si>
  <si>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</si>
  <si>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</si>
  <si>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</si>
  <si>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</si>
  <si>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</si>
  <si>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</si>
  <si>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</si>
  <si>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</si>
  <si>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</si>
  <si>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</si>
  <si>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</si>
  <si>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</si>
  <si>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</si>
  <si>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</si>
  <si>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</si>
  <si>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</si>
  <si>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</si>
  <si>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</si>
  <si>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</si>
  <si>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</si>
  <si>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</si>
  <si>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</si>
  <si>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</si>
  <si>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</si>
  <si>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</si>
  <si>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</si>
  <si>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</si>
  <si>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</si>
  <si>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</si>
  <si>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</si>
  <si>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</si>
  <si>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</si>
  <si>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</si>
  <si>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</si>
  <si>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</si>
  <si>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</si>
  <si>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</si>
  <si>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</si>
  <si>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</si>
  <si>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</si>
  <si>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</si>
  <si>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</si>
  <si>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</si>
  <si>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</si>
  <si>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</si>
  <si>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</si>
  <si>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</si>
  <si>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</si>
  <si>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</si>
  <si>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</si>
  <si>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</si>
  <si>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</si>
  <si>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</si>
  <si>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</si>
  <si>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</si>
  <si>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</si>
  <si>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</si>
  <si>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</si>
  <si>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</si>
  <si>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</si>
  <si>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</si>
  <si>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</si>
  <si>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</si>
  <si>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</si>
  <si>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</si>
  <si>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</si>
  <si>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</si>
  <si>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</si>
  <si>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</si>
  <si>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</si>
  <si>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</si>
  <si>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</si>
  <si>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</si>
  <si>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</si>
  <si>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</si>
  <si>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</si>
  <si>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</si>
  <si>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</si>
  <si>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</si>
  <si>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</si>
  <si>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</si>
  <si>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</si>
  <si>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</si>
  <si>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</si>
  <si>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</si>
  <si>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</si>
  <si>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</si>
  <si>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</si>
  <si>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</si>
  <si>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</si>
  <si>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</si>
  <si>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</si>
  <si>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</si>
  <si>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</si>
  <si>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</si>
  <si>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</si>
  <si>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</si>
  <si>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</si>
  <si>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</si>
  <si>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</si>
  <si>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</si>
  <si>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</si>
  <si>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</si>
  <si>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</si>
  <si>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</si>
  <si>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</si>
  <si>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</si>
  <si>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</si>
  <si>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</si>
  <si>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</si>
  <si>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</si>
  <si>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</si>
  <si>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</si>
  <si>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</si>
  <si>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</si>
  <si>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</si>
  <si>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</si>
  <si>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</si>
  <si>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</si>
  <si>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</si>
  <si>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</si>
  <si>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</si>
  <si>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</si>
  <si>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</si>
  <si>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</si>
  <si>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</si>
  <si>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</si>
  <si>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</si>
  <si>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</si>
  <si>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</si>
  <si>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</si>
  <si>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</si>
  <si>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</si>
  <si>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</si>
  <si>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</si>
  <si>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</si>
  <si>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</si>
  <si>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</si>
  <si>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</si>
  <si>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</si>
  <si>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</si>
  <si>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</si>
  <si>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</si>
  <si>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</si>
  <si>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</si>
  <si>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</si>
  <si>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</si>
  <si>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</si>
  <si>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</si>
  <si>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</si>
  <si>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</si>
  <si>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</si>
  <si>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</si>
  <si>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</si>
  <si>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</si>
  <si>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</si>
  <si>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</si>
  <si>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</si>
  <si>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</si>
  <si>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</si>
  <si>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</si>
  <si>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</si>
  <si>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</si>
  <si>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</si>
  <si>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</si>
  <si>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</si>
  <si>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</si>
  <si>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</si>
  <si>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</si>
  <si>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</si>
  <si>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</si>
  <si>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</si>
  <si>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</si>
  <si>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</si>
  <si>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</si>
  <si>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</si>
  <si>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</si>
  <si>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</si>
  <si>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</si>
  <si>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</si>
  <si>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</si>
  <si>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</si>
  <si>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</si>
  <si>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</si>
  <si>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</si>
  <si>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</si>
  <si>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</si>
  <si>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</si>
  <si>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</si>
  <si>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</si>
  <si>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</si>
  <si>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</si>
  <si>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</si>
  <si>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</si>
  <si>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</si>
  <si>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</si>
  <si>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</si>
  <si>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</si>
  <si>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</si>
  <si>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</si>
  <si>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</si>
  <si>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</si>
  <si>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</si>
  <si>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</si>
  <si>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</si>
  <si>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</si>
  <si>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</si>
  <si>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</si>
  <si>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</si>
  <si>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</si>
  <si>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</si>
  <si>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</si>
  <si>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</si>
  <si>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</si>
  <si>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</si>
  <si>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</si>
  <si>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</si>
  <si>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</si>
  <si>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</si>
  <si>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</si>
  <si>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</si>
  <si>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</si>
  <si>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</si>
  <si>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</si>
  <si>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</si>
  <si>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</si>
  <si>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</si>
  <si>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</si>
  <si>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</si>
  <si>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</si>
  <si>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</si>
  <si>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</si>
  <si>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</si>
  <si>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</si>
  <si>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</si>
  <si>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</si>
  <si>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</si>
  <si>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</si>
  <si>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</si>
  <si>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</si>
  <si>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</si>
  <si>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</si>
  <si>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</si>
  <si>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</si>
  <si>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</si>
  <si>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</si>
  <si>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</si>
  <si>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</si>
  <si>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</si>
  <si>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</si>
  <si>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</si>
  <si>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</si>
  <si>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</si>
  <si>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</si>
  <si>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</si>
  <si>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</si>
  <si>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</si>
  <si>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</si>
  <si>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</si>
  <si>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</si>
  <si>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</si>
  <si>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</si>
  <si>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</si>
  <si>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</si>
  <si>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</si>
  <si>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</si>
  <si>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</si>
  <si>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</si>
  <si>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</si>
  <si>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</si>
  <si>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</si>
  <si>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</si>
  <si>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</si>
  <si>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</si>
  <si>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</si>
  <si>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</si>
  <si>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</si>
  <si>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</si>
  <si>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</si>
  <si>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</si>
  <si>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</si>
  <si>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</si>
  <si>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</si>
  <si>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</si>
  <si>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</si>
  <si>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</si>
  <si>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</si>
  <si>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</si>
  <si>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</si>
  <si>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</si>
  <si>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</si>
  <si>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</si>
  <si>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</si>
  <si>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</si>
  <si>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</si>
  <si>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</si>
  <si>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</si>
  <si>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</si>
  <si>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</si>
  <si>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</si>
  <si>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</si>
  <si>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</si>
  <si>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</si>
  <si>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</si>
  <si>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</si>
  <si>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</si>
  <si>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</si>
  <si>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</si>
  <si>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</si>
  <si>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</si>
  <si>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</si>
  <si>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</si>
  <si>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</si>
  <si>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</si>
  <si>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</si>
  <si>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</si>
  <si>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</si>
  <si>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</si>
  <si>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</si>
  <si>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</si>
  <si>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</si>
  <si>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</si>
  <si>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</si>
  <si>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</si>
  <si>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</si>
  <si>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</si>
  <si>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</si>
  <si>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</si>
  <si>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</si>
  <si>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</si>
  <si>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</si>
  <si>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</si>
  <si>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</si>
  <si>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</si>
  <si>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</si>
  <si>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</si>
  <si>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</si>
  <si>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</si>
  <si>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</si>
  <si>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</si>
  <si>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</si>
  <si>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</si>
  <si>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</si>
  <si>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</si>
  <si>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</si>
  <si>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</si>
  <si>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</si>
  <si>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</si>
  <si>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</si>
  <si>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</si>
  <si>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</si>
  <si>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</si>
  <si>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</si>
  <si>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</si>
  <si>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</si>
  <si>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</si>
  <si>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</si>
  <si>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</si>
  <si>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</si>
  <si>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</si>
  <si>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</si>
  <si>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</si>
  <si>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</si>
  <si>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</si>
  <si>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</si>
  <si>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</si>
  <si>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</si>
  <si>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</si>
  <si>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</si>
  <si>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</si>
  <si>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</si>
  <si>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</si>
  <si>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</si>
  <si>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</si>
  <si>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</si>
  <si>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</si>
  <si>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</si>
  <si>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</si>
  <si>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</si>
  <si>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</si>
  <si>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</si>
  <si>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</si>
  <si>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</si>
  <si>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</si>
  <si>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</si>
  <si>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</si>
  <si>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</si>
  <si>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</si>
  <si>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</si>
  <si>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</si>
  <si>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</si>
  <si>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</si>
  <si>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</si>
  <si>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</si>
  <si>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</si>
  <si>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</si>
  <si>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</si>
  <si>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</si>
  <si>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</si>
  <si>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</si>
  <si>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</si>
  <si>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</si>
  <si>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</si>
  <si>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</si>
  <si>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</si>
  <si>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</si>
  <si>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</si>
  <si>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</si>
  <si>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</si>
  <si>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</si>
  <si>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</si>
  <si>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</si>
  <si>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</si>
  <si>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</si>
  <si>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</si>
  <si>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</si>
  <si>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</si>
  <si>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</si>
  <si>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</si>
  <si>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</si>
  <si>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</si>
  <si>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</si>
  <si>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</si>
  <si>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</si>
  <si>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</si>
  <si>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</si>
  <si>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</si>
  <si>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</si>
  <si>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</si>
  <si>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</si>
  <si>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</si>
  <si>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</si>
  <si>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</si>
  <si>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</si>
  <si>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</si>
  <si>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</si>
  <si>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</si>
  <si>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</si>
  <si>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</si>
  <si>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</si>
  <si>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</si>
  <si>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</si>
  <si>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</si>
  <si>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</si>
  <si>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</si>
  <si>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</si>
  <si>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</si>
  <si>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</si>
  <si>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</si>
  <si>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</si>
  <si>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</si>
  <si>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</si>
  <si>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</si>
  <si>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</si>
  <si>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</si>
  <si>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</si>
  <si>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</si>
  <si>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</si>
  <si>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</si>
  <si>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</si>
  <si>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</si>
  <si>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</si>
  <si>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</si>
  <si>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</si>
  <si>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</si>
  <si>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</si>
  <si>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</si>
  <si>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</si>
  <si>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</si>
  <si>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</si>
  <si>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</si>
  <si>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</si>
  <si>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</si>
  <si>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</si>
  <si>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</si>
  <si>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</si>
  <si>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</si>
  <si>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</si>
  <si>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</si>
  <si>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</si>
  <si>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</si>
  <si>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</si>
  <si>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</si>
  <si>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</si>
  <si>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</si>
  <si>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</si>
  <si>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</si>
  <si>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</si>
  <si>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</si>
  <si>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</si>
  <si>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</si>
  <si>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</si>
  <si>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</si>
  <si>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</si>
  <si>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</si>
  <si>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</si>
  <si>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</si>
  <si>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</si>
  <si>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</si>
  <si>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</si>
  <si>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</si>
  <si>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</si>
  <si>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</si>
  <si>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</si>
  <si>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</si>
  <si>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</si>
  <si>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</si>
  <si>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</si>
  <si>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</si>
  <si>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</si>
  <si>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</si>
  <si>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</si>
  <si>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</si>
  <si>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</si>
  <si>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</si>
  <si>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</si>
  <si>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</si>
  <si>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</si>
  <si>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</si>
  <si>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</si>
  <si>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</si>
  <si>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</si>
  <si>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</si>
  <si>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</si>
  <si>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</si>
  <si>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</si>
  <si>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</si>
  <si>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</si>
  <si>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</si>
  <si>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</si>
  <si>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</si>
  <si>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</si>
  <si>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</si>
  <si>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</si>
  <si>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</si>
  <si>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</si>
  <si>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</si>
  <si>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</si>
  <si>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</si>
  <si>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</si>
  <si>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</si>
  <si>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</si>
  <si>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</si>
  <si>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</si>
  <si>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</si>
  <si>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</si>
  <si>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</si>
  <si>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</si>
  <si>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</si>
  <si>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</si>
  <si>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</si>
  <si>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</si>
  <si>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</si>
  <si>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</si>
  <si>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</si>
  <si>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</si>
  <si>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</si>
  <si>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</si>
  <si>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</si>
  <si>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</si>
  <si>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</si>
  <si>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</si>
  <si>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</si>
  <si>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</si>
  <si>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</si>
  <si>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</si>
  <si>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</si>
  <si>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</si>
  <si>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</si>
  <si>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</si>
  <si>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</si>
  <si>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</si>
  <si>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</si>
  <si>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</si>
  <si>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</si>
  <si>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</si>
  <si>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</si>
  <si>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</si>
  <si>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</si>
  <si>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</si>
  <si>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</si>
  <si>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</si>
  <si>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</si>
  <si>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</si>
  <si>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</si>
  <si>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</si>
  <si>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</si>
  <si>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</si>
  <si>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</si>
  <si>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</si>
  <si>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</si>
  <si>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</si>
  <si>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</si>
  <si>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</si>
  <si>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</si>
  <si>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</si>
  <si>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</si>
  <si>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</si>
  <si>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</si>
  <si>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</si>
  <si>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</si>
  <si>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</si>
  <si>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</si>
  <si>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</si>
  <si>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</si>
  <si>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</si>
  <si>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</si>
  <si>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</si>
  <si>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</si>
  <si>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</si>
  <si>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</si>
  <si>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</si>
  <si>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</si>
  <si>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</si>
  <si>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</si>
  <si>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</si>
  <si>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</si>
  <si>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</si>
  <si>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</si>
  <si>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</si>
  <si>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</si>
  <si>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</si>
  <si>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</si>
  <si>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</si>
  <si>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</si>
  <si>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</si>
  <si>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</si>
  <si>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</si>
  <si>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</si>
  <si>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</si>
  <si>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</si>
  <si>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</si>
  <si>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</si>
  <si>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</si>
  <si>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</si>
  <si>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</si>
  <si>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</si>
  <si>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</si>
  <si>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</si>
  <si>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</si>
  <si>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</si>
  <si>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</si>
  <si>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</si>
  <si>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</si>
  <si>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</si>
  <si>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</si>
  <si>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</si>
  <si>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</si>
  <si>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</si>
  <si>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</si>
  <si>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</si>
  <si>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</si>
  <si>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</si>
  <si>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</si>
  <si>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</si>
  <si>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</si>
  <si>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</si>
  <si>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</si>
  <si>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</si>
  <si>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</si>
  <si>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</si>
  <si>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</si>
  <si>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</si>
  <si>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</si>
  <si>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</si>
  <si>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</si>
  <si>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</si>
  <si>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</si>
  <si>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</si>
  <si>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</si>
  <si>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</si>
  <si>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</si>
  <si>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</si>
  <si>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</si>
  <si>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</si>
  <si>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</si>
  <si>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</si>
  <si>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</si>
  <si>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</si>
  <si>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</si>
  <si>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</si>
  <si>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</si>
  <si>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</si>
  <si>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</si>
  <si>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</si>
  <si>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</si>
  <si>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</si>
  <si>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</si>
  <si>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</si>
  <si>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</si>
  <si>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</si>
  <si>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</si>
  <si>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</si>
  <si>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</si>
  <si>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</si>
  <si>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</si>
  <si>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</si>
  <si>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</si>
  <si>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</si>
  <si>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</si>
  <si>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</si>
  <si>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</si>
  <si>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</si>
  <si>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</si>
  <si>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</si>
  <si>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</si>
  <si>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</si>
  <si>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</si>
  <si>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</si>
  <si>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</si>
  <si>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</si>
  <si>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</si>
  <si>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</si>
  <si>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</si>
  <si>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</si>
  <si>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</si>
  <si>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</si>
  <si>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</si>
  <si>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</si>
  <si>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</si>
  <si>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</si>
  <si>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</si>
  <si>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</si>
  <si>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</si>
  <si>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</si>
  <si>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</si>
  <si>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</si>
  <si>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</si>
  <si>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</si>
  <si>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</si>
  <si>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</si>
  <si>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</si>
  <si>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</si>
  <si>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</si>
  <si>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</si>
  <si>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</si>
  <si>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</si>
  <si>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</si>
  <si>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</si>
  <si>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</si>
  <si>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</si>
  <si>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</si>
  <si>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</si>
  <si>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</si>
  <si>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</si>
  <si>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</si>
  <si>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</si>
  <si>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</si>
  <si>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</si>
  <si>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</si>
  <si>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</si>
  <si>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</si>
  <si>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</si>
  <si>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</si>
  <si>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</si>
  <si>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</si>
  <si>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</si>
  <si>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</si>
  <si>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</si>
  <si>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</si>
  <si>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</si>
  <si>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</si>
  <si>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</si>
  <si>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</si>
  <si>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</si>
  <si>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</si>
  <si>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</si>
  <si>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</si>
  <si>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</si>
  <si>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</si>
  <si>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</si>
  <si>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</si>
  <si>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</si>
  <si>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</si>
  <si>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</si>
  <si>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</si>
  <si>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</si>
  <si>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</si>
  <si>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</si>
  <si>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</si>
  <si>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</si>
  <si>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</si>
  <si>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</si>
  <si>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</si>
  <si>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</si>
  <si>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</si>
  <si>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</si>
  <si>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</si>
  <si>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</si>
  <si>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</si>
  <si>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</si>
  <si>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</si>
  <si>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</si>
  <si>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</si>
  <si>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</si>
  <si>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</si>
  <si>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</si>
  <si>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</si>
  <si>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</si>
  <si>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</si>
  <si>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</si>
  <si>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</si>
  <si>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</si>
  <si>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</si>
  <si>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</si>
  <si>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</si>
  <si>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</si>
  <si>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</si>
  <si>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</si>
  <si>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</si>
  <si>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</si>
  <si>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</si>
  <si>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</si>
  <si>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</si>
  <si>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</si>
  <si>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</si>
  <si>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</si>
  <si>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</si>
  <si>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</si>
  <si>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</si>
  <si>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</si>
  <si>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</si>
  <si>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</si>
  <si>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</si>
  <si>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</si>
  <si>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</si>
  <si>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</si>
  <si>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</si>
  <si>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</si>
  <si>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</si>
  <si>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</si>
  <si>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</si>
  <si>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</si>
  <si>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</si>
  <si>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</si>
  <si>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</si>
  <si>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</si>
  <si>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</si>
  <si>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</si>
  <si>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</si>
  <si>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</si>
  <si>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</si>
  <si>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</si>
  <si>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</si>
  <si>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</si>
  <si>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</si>
  <si>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</si>
  <si>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</si>
  <si>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</si>
  <si>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</si>
  <si>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</si>
  <si>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</si>
  <si>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</si>
  <si>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</si>
  <si>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</si>
  <si>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</si>
  <si>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</si>
  <si>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</si>
  <si>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</si>
  <si>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</si>
  <si>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</si>
  <si>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</si>
  <si>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</si>
  <si>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</si>
  <si>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</si>
  <si>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</si>
  <si>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</si>
  <si>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</si>
  <si>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</si>
  <si>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</si>
  <si>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</si>
  <si>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</si>
  <si>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</si>
  <si>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</si>
  <si>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</si>
  <si>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</si>
  <si>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</si>
  <si>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</si>
  <si>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</si>
  <si>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</si>
  <si>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</si>
  <si>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</si>
  <si>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</si>
  <si>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</si>
  <si>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</si>
  <si>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</si>
  <si>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</si>
  <si>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</si>
  <si>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</si>
  <si>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</si>
  <si>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</si>
  <si>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</si>
  <si>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</si>
  <si>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</si>
  <si>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</si>
  <si>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</si>
  <si>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</si>
  <si>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</si>
  <si>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</si>
  <si>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</si>
  <si>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</si>
  <si>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</si>
  <si>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</si>
  <si>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</si>
  <si>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</si>
  <si>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</si>
  <si>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</si>
  <si>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</si>
  <si>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</si>
  <si>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</si>
  <si>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</si>
  <si>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</si>
  <si>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</si>
  <si>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</si>
  <si>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</si>
  <si>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</si>
  <si>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</si>
  <si>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</si>
  <si>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</si>
  <si>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</si>
  <si>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</si>
  <si>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</si>
  <si>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</si>
  <si>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</si>
  <si>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</si>
  <si>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</si>
  <si>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</si>
  <si>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</si>
  <si>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</si>
  <si>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</si>
  <si>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</si>
  <si>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</si>
  <si>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</si>
  <si>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</si>
  <si>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</si>
  <si>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</si>
  <si>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</si>
  <si>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</si>
  <si>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</si>
  <si>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</si>
  <si>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</si>
  <si>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</si>
  <si>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</si>
  <si>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</si>
  <si>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</si>
  <si>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</si>
  <si>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</si>
  <si>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</si>
  <si>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</si>
  <si>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</si>
  <si>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</si>
  <si>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</si>
  <si>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</si>
  <si>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</si>
  <si>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</si>
  <si>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</si>
  <si>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</si>
  <si>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</si>
  <si>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</si>
  <si>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</si>
  <si>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</si>
  <si>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</si>
  <si>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</si>
  <si>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</si>
  <si>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</si>
  <si>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</si>
  <si>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</si>
  <si>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</si>
  <si>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</si>
  <si>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</si>
  <si>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</si>
  <si>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</si>
  <si>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</si>
  <si>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</si>
  <si>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</si>
  <si>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</si>
  <si>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</si>
  <si>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</si>
  <si>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</si>
  <si>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</si>
  <si>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</si>
  <si>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</si>
  <si>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</si>
  <si>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</si>
  <si>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</si>
  <si>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</si>
  <si>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</si>
  <si>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</si>
  <si>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</si>
  <si>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</si>
  <si>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</si>
  <si>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</si>
  <si>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</si>
  <si>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</si>
  <si>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</si>
  <si>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</si>
  <si>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</si>
  <si>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</si>
  <si>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</si>
  <si>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</si>
  <si>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</si>
  <si>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</si>
  <si>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</si>
  <si>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</si>
  <si>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</si>
  <si>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</si>
  <si>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</si>
  <si>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</si>
  <si>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</si>
  <si>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</si>
  <si>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</si>
  <si>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</si>
  <si>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</si>
  <si>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</si>
  <si>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</si>
  <si>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</si>
  <si>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</si>
  <si>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</si>
  <si>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</si>
  <si>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</si>
  <si>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</si>
  <si>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</si>
  <si>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</si>
  <si>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</si>
  <si>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</si>
  <si>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</si>
  <si>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</si>
  <si>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</si>
  <si>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</si>
  <si>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</si>
  <si>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</si>
  <si>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</si>
  <si>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</si>
  <si>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</si>
  <si>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</si>
  <si>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</si>
  <si>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</si>
  <si>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</si>
  <si>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</si>
  <si>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</si>
  <si>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</si>
  <si>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</si>
  <si>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</si>
  <si>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</si>
  <si>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</si>
  <si>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</si>
  <si>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</si>
  <si>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</si>
  <si>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</si>
  <si>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</si>
  <si>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</si>
  <si>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</si>
  <si>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</si>
  <si>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</si>
  <si>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</si>
  <si>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</si>
  <si>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</si>
  <si>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</si>
  <si>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</si>
  <si>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</si>
  <si>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</si>
  <si>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</si>
  <si>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</si>
  <si>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</si>
  <si>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</si>
  <si>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</si>
  <si>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</si>
  <si>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</si>
  <si>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</si>
  <si>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</si>
  <si>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</si>
  <si>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</si>
  <si>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</si>
  <si>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</si>
  <si>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</si>
  <si>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</si>
  <si>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</si>
  <si>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</si>
  <si>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</si>
  <si>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</si>
  <si>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</si>
  <si>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</si>
  <si>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</si>
  <si>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</si>
  <si>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</si>
  <si>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</si>
  <si>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</si>
  <si>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</si>
  <si>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</si>
  <si>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</si>
  <si>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</si>
  <si>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</si>
  <si>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</si>
  <si>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</si>
  <si>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</si>
  <si>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</si>
  <si>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</si>
  <si>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</si>
  <si>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</si>
  <si>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</si>
  <si>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</si>
  <si>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</si>
  <si>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</si>
  <si>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</si>
  <si>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</si>
  <si>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</si>
  <si>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</si>
  <si>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</si>
  <si>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</si>
  <si>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</si>
  <si>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</si>
  <si>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</si>
  <si>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</si>
  <si>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</si>
  <si>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</si>
  <si>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</si>
  <si>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</si>
  <si>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</si>
  <si>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</si>
  <si>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</si>
  <si>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</si>
  <si>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</si>
  <si>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</si>
  <si>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</si>
  <si>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</si>
  <si>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</si>
  <si>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</si>
  <si>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</si>
  <si>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</si>
  <si>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</si>
  <si>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</si>
  <si>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</si>
  <si>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</si>
  <si>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</si>
  <si>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</si>
  <si>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</si>
  <si>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</si>
  <si>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</si>
  <si>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</si>
  <si>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</si>
  <si>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</si>
  <si>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</si>
  <si>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</si>
  <si>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</si>
  <si>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</si>
  <si>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</si>
  <si>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</si>
  <si>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</si>
  <si>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</si>
  <si>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</si>
  <si>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</si>
  <si>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</si>
  <si>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</si>
  <si>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</si>
  <si>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</si>
  <si>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</si>
  <si>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</si>
  <si>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</si>
  <si>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</si>
  <si>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</si>
  <si>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</si>
  <si>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</si>
  <si>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</si>
  <si>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</si>
  <si>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</si>
  <si>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</si>
  <si>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</si>
  <si>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</si>
  <si>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</si>
  <si>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</si>
  <si>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</si>
  <si>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</si>
  <si>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</si>
  <si>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</si>
  <si>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</si>
  <si>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</si>
  <si>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</si>
  <si>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</si>
  <si>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</si>
  <si>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</si>
  <si>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</si>
  <si>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</si>
  <si>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</si>
  <si>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</si>
  <si>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</si>
  <si>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</si>
  <si>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</si>
  <si>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</si>
  <si>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</si>
  <si>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</si>
  <si>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</si>
  <si>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</si>
  <si>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</si>
  <si>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</si>
  <si>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</si>
  <si>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</si>
  <si>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</si>
  <si>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</si>
  <si>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</si>
  <si>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</si>
  <si>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</si>
  <si>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</si>
  <si>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</si>
  <si>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</si>
  <si>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</si>
  <si>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</si>
  <si>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</si>
  <si>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</si>
  <si>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</si>
  <si>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</si>
  <si>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</si>
  <si>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</si>
  <si>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</si>
  <si>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</si>
  <si>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</si>
  <si>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</si>
  <si>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</si>
  <si>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</si>
  <si>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</si>
  <si>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</si>
  <si>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</si>
  <si>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</si>
  <si>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</si>
  <si>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</si>
  <si>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</si>
  <si>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</si>
  <si>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</si>
  <si>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</si>
  <si>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</si>
  <si>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</si>
  <si>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</si>
  <si>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</si>
  <si>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</si>
  <si>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</si>
  <si>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</si>
  <si>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</si>
  <si>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</si>
  <si>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</si>
  <si>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</si>
  <si>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</si>
  <si>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</si>
  <si>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</si>
  <si>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</si>
  <si>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</si>
  <si>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</si>
  <si>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</si>
  <si>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</si>
  <si>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</si>
  <si>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</si>
  <si>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</si>
  <si>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</si>
  <si>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</si>
  <si>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</si>
  <si>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</si>
  <si>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</si>
  <si>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</si>
  <si>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</si>
  <si>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</si>
  <si>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</si>
  <si>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</si>
  <si>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</si>
  <si>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</si>
  <si>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</si>
  <si>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</si>
  <si>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</si>
  <si>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</si>
  <si>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</si>
  <si>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</si>
  <si>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</si>
  <si>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</si>
  <si>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</si>
  <si>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</si>
  <si>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</si>
  <si>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</si>
  <si>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</si>
  <si>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</si>
  <si>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</si>
  <si>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</si>
  <si>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</si>
  <si>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</si>
  <si>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</si>
  <si>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</si>
  <si>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</si>
  <si>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</si>
  <si>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</si>
  <si>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</si>
  <si>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</si>
  <si>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</si>
  <si>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</si>
  <si>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</si>
  <si>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</si>
  <si>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</si>
  <si>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</si>
  <si>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</si>
  <si>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</si>
  <si>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</si>
  <si>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</si>
  <si>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</si>
  <si>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</si>
  <si>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</si>
  <si>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</si>
  <si>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</si>
  <si>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</si>
  <si>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</si>
  <si>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</si>
  <si>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</si>
  <si>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</si>
  <si>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</si>
  <si>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</si>
  <si>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</si>
  <si>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</si>
  <si>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</si>
  <si>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</si>
  <si>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</si>
  <si>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</si>
  <si>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</si>
  <si>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</si>
  <si>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</si>
  <si>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</si>
  <si>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</si>
  <si>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</si>
  <si>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</si>
  <si>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</si>
  <si>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</si>
  <si>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</si>
  <si>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</si>
  <si>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</si>
  <si>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</si>
  <si>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</si>
  <si>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</si>
  <si>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</si>
  <si>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</si>
  <si>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</si>
  <si>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</si>
  <si>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</si>
  <si>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</si>
  <si>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</si>
  <si>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</si>
  <si>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</si>
  <si>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</si>
  <si>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</si>
  <si>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</si>
  <si>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</si>
  <si>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</si>
  <si>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</si>
  <si>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</si>
  <si>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</si>
  <si>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</si>
  <si>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</si>
  <si>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</si>
  <si>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</si>
  <si>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</si>
  <si>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</si>
  <si>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</si>
  <si>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</si>
  <si>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</si>
  <si>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</si>
  <si>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</si>
  <si>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</si>
  <si>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</si>
  <si>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</si>
  <si>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</si>
  <si>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</si>
  <si>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</si>
  <si>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</si>
  <si>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</si>
  <si>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</si>
  <si>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</si>
  <si>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</si>
  <si>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</si>
  <si>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</si>
  <si>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</si>
  <si>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</si>
  <si>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</si>
  <si>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</si>
  <si>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</si>
  <si>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</si>
  <si>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</si>
  <si>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</si>
  <si>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</si>
  <si>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</si>
  <si>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</si>
  <si>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</si>
  <si>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</si>
  <si>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</si>
  <si>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</si>
  <si>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</si>
  <si>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</si>
  <si>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</si>
  <si>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</si>
  <si>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</si>
  <si>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</si>
  <si>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</si>
  <si>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</si>
  <si>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</si>
  <si>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</si>
  <si>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</si>
  <si>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</si>
  <si>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</si>
  <si>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</si>
  <si>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</si>
  <si>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</si>
  <si>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</si>
  <si>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</si>
  <si>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</si>
  <si>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</si>
  <si>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</si>
  <si>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</si>
  <si>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</si>
  <si>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</si>
  <si>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</si>
  <si>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</si>
  <si>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</si>
  <si>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</si>
  <si>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</si>
  <si>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</si>
  <si>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</si>
  <si>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</si>
  <si>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</si>
  <si>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</si>
  <si>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</si>
  <si>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</si>
  <si>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</si>
  <si>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</si>
  <si>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</si>
  <si>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</si>
  <si>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</si>
  <si>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</si>
  <si>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</si>
  <si>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</si>
  <si>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</si>
  <si>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</si>
  <si>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</si>
  <si>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</si>
  <si>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</si>
  <si>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</si>
  <si>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</si>
  <si>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</si>
  <si>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</si>
  <si>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</si>
  <si>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</si>
  <si>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</si>
  <si>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</si>
  <si>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</si>
  <si>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</si>
  <si>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</si>
  <si>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</si>
  <si>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</si>
  <si>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</si>
  <si>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</si>
  <si>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</si>
  <si>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</si>
  <si>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</si>
  <si>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</si>
  <si>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</si>
  <si>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</si>
  <si>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</si>
  <si>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</si>
  <si>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</si>
  <si>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</si>
  <si>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</si>
  <si>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</si>
  <si>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</si>
  <si>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</si>
  <si>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</si>
  <si>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</si>
  <si>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</si>
  <si>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</si>
  <si>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</si>
  <si>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</si>
  <si>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</si>
  <si>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</si>
  <si>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</si>
  <si>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</si>
  <si>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</si>
  <si>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</si>
  <si>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</si>
  <si>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</si>
  <si>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</si>
  <si>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</si>
  <si>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</si>
  <si>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</si>
  <si>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</si>
  <si>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</si>
  <si>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</si>
  <si>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</si>
  <si>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</si>
  <si>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</si>
  <si>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</si>
  <si>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</si>
  <si>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</si>
  <si>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</si>
  <si>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</si>
  <si>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</si>
  <si>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</si>
  <si>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</si>
  <si>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</si>
  <si>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</si>
  <si>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</si>
  <si>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</si>
  <si>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</si>
  <si>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</si>
  <si>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</si>
  <si>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</si>
  <si>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</si>
  <si>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</si>
  <si>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</si>
  <si>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</si>
  <si>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</si>
  <si>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</si>
  <si>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</si>
  <si>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</si>
  <si>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</si>
  <si>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</si>
  <si>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</si>
  <si>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</si>
  <si>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</si>
  <si>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</si>
  <si>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</si>
  <si>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</si>
  <si>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</si>
  <si>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</si>
  <si>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</si>
  <si>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</si>
  <si>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</si>
  <si>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</si>
  <si>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</si>
  <si>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</si>
  <si>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</si>
  <si>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</si>
  <si>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</si>
  <si>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</si>
  <si>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</si>
  <si>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</si>
  <si>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</si>
  <si>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</si>
  <si>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</si>
  <si>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</si>
  <si>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</si>
  <si>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</si>
  <si>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</si>
  <si>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</si>
  <si>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</si>
  <si>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</si>
  <si>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</si>
  <si>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</si>
  <si>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</si>
  <si>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</si>
  <si>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</si>
  <si>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</si>
  <si>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</si>
  <si>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</si>
  <si>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</si>
  <si>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</si>
  <si>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</si>
  <si>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</si>
  <si>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</si>
  <si>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</si>
  <si>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</si>
  <si>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</si>
  <si>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</si>
  <si>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</si>
  <si>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</si>
  <si>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</si>
  <si>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</si>
  <si>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</si>
  <si>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</si>
  <si>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</si>
  <si>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</si>
  <si>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</si>
  <si>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</si>
  <si>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</si>
  <si>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</si>
  <si>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</si>
  <si>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</si>
  <si>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</si>
  <si>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</si>
  <si>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</si>
  <si>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</si>
  <si>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</si>
  <si>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</si>
  <si>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</si>
  <si>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</si>
  <si>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</si>
  <si>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</si>
  <si>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</si>
  <si>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</si>
  <si>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</si>
  <si>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</si>
  <si>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</si>
  <si>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</si>
  <si>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</si>
  <si>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</si>
  <si>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</si>
  <si>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</si>
  <si>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</si>
  <si>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</si>
  <si>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</si>
  <si>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</si>
  <si>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</si>
  <si>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</si>
  <si>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</si>
  <si>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</si>
  <si>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</si>
  <si>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</si>
  <si>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</si>
  <si>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</si>
  <si>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</si>
  <si>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</si>
  <si>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</si>
  <si>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</si>
  <si>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</si>
  <si>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</si>
  <si>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</si>
  <si>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</si>
  <si>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</si>
  <si>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</si>
  <si>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</si>
  <si>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</si>
  <si>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</si>
  <si>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</si>
  <si>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</si>
  <si>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</si>
  <si>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</si>
  <si>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</si>
  <si>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</si>
  <si>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</si>
  <si>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</si>
  <si>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</si>
  <si>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</si>
  <si>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</si>
  <si>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</si>
  <si>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</si>
  <si>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</si>
  <si>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</si>
  <si>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</si>
  <si>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</si>
  <si>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</si>
  <si>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</si>
  <si>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</si>
  <si>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</si>
  <si>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</si>
  <si>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</si>
  <si>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</si>
  <si>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</si>
  <si>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</si>
  <si>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</si>
  <si>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</si>
  <si>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</si>
  <si>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</si>
  <si>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</si>
  <si>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</si>
  <si>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</si>
  <si>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</si>
  <si>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</si>
  <si>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</si>
  <si>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</si>
  <si>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</si>
  <si>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</si>
  <si>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</si>
  <si>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</si>
  <si>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</si>
  <si>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</si>
  <si>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</si>
  <si>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</si>
  <si>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</si>
  <si>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</si>
  <si>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</si>
  <si>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</si>
  <si>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</si>
  <si>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</si>
  <si>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</si>
  <si>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</si>
  <si>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</si>
  <si>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</si>
  <si>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</si>
  <si>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</si>
  <si>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</si>
  <si>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</si>
  <si>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</si>
  <si>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</si>
  <si>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</si>
  <si>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</si>
  <si>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</si>
  <si>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</si>
  <si>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</si>
  <si>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</si>
  <si>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</si>
  <si>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</si>
  <si>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</si>
  <si>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</si>
  <si>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</si>
  <si>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</si>
  <si>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</si>
  <si>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</si>
  <si>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</si>
  <si>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</si>
  <si>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</si>
  <si>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</si>
  <si>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</si>
  <si>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</si>
  <si>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</si>
  <si>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</si>
  <si>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</si>
  <si>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</si>
  <si>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</si>
  <si>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</si>
  <si>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</si>
  <si>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</si>
  <si>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</si>
  <si>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</si>
  <si>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</si>
  <si>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</si>
  <si>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</si>
  <si>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</si>
  <si>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</si>
  <si>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</si>
  <si>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</si>
  <si>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</si>
  <si>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</si>
  <si>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</si>
  <si>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</si>
  <si>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</si>
  <si>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</si>
  <si>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</si>
  <si>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</si>
  <si>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</si>
  <si>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</si>
  <si>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</si>
  <si>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</si>
  <si>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</si>
  <si>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</si>
  <si>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</si>
  <si>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</si>
  <si>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</si>
  <si>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</si>
  <si>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</si>
  <si>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</si>
  <si>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</si>
  <si>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</si>
  <si>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</si>
  <si>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</si>
  <si>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</si>
  <si>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</si>
  <si>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</si>
  <si>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</si>
  <si>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</si>
  <si>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</si>
  <si>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</si>
  <si>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</si>
  <si>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</si>
  <si>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</si>
  <si>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</si>
  <si>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</si>
  <si>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</si>
  <si>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</si>
  <si>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</si>
  <si>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</si>
  <si>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</si>
  <si>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</si>
  <si>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</si>
  <si>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</si>
  <si>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</si>
  <si>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</si>
  <si>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</si>
  <si>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</si>
  <si>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</si>
  <si>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</si>
  <si>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</si>
  <si>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</si>
  <si>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</si>
  <si>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</si>
  <si>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</si>
  <si>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</si>
  <si>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</si>
  <si>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</si>
  <si>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</si>
  <si>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</si>
  <si>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</si>
  <si>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</si>
  <si>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</si>
  <si>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</si>
  <si>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</si>
  <si>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</si>
  <si>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</si>
  <si>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</si>
  <si>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</si>
  <si>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</si>
  <si>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</si>
  <si>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</si>
  <si>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</si>
  <si>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</si>
  <si>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</si>
  <si>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</si>
  <si>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</si>
  <si>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</si>
  <si>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</si>
  <si>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</si>
  <si>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</si>
  <si>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</si>
  <si>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</si>
  <si>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</si>
  <si>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</si>
  <si>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</si>
  <si>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</si>
  <si>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</si>
  <si>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</si>
  <si>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</si>
  <si>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</si>
  <si>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</si>
  <si>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</si>
  <si>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</si>
  <si>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</si>
  <si>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</si>
  <si>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</si>
  <si>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</si>
  <si>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</si>
  <si>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</si>
  <si>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</si>
  <si>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</si>
  <si>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</si>
  <si>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</si>
  <si>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</si>
  <si>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</si>
  <si>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</si>
  <si>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</si>
  <si>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</si>
  <si>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</si>
  <si>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</si>
  <si>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</si>
  <si>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</si>
  <si>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</si>
  <si>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</si>
  <si>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</si>
  <si>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</si>
  <si>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</si>
  <si>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</si>
  <si>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</si>
  <si>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</si>
  <si>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</si>
  <si>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</si>
  <si>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</si>
  <si>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</si>
  <si>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</si>
  <si>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</si>
  <si>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</si>
  <si>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</si>
  <si>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</si>
  <si>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</si>
  <si>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</si>
  <si>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</si>
  <si>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</si>
  <si>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</si>
  <si>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</si>
  <si>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</si>
  <si>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</si>
  <si>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</si>
  <si>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</si>
  <si>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</si>
  <si>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</si>
  <si>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</si>
  <si>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</si>
  <si>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</si>
  <si>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</si>
  <si>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</si>
  <si>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</si>
  <si>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</si>
  <si>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</si>
  <si>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</si>
  <si>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</si>
  <si>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</si>
  <si>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</si>
  <si>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</si>
  <si>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</si>
  <si>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</si>
  <si>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</si>
  <si>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</si>
  <si>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</si>
  <si>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</si>
  <si>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</si>
  <si>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</si>
  <si>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</si>
  <si>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</si>
  <si>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</si>
  <si>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</si>
  <si>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</si>
  <si>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</si>
  <si>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</si>
  <si>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</si>
  <si>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</si>
  <si>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</si>
  <si>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</si>
  <si>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</si>
  <si>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</si>
  <si>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</si>
  <si>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</si>
  <si>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</si>
  <si>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</si>
  <si>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</si>
  <si>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</si>
  <si>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</si>
  <si>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</si>
  <si>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</si>
  <si>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</si>
  <si>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</si>
  <si>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</si>
  <si>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</si>
  <si>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</si>
  <si>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</si>
  <si>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</si>
  <si>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</si>
  <si>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</si>
  <si>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</si>
  <si>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</si>
  <si>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</si>
  <si>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</si>
  <si>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</si>
  <si>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</si>
  <si>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</si>
  <si>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</si>
  <si>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</si>
  <si>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</si>
  <si>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</si>
  <si>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</si>
  <si>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</si>
  <si>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</si>
  <si>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</si>
  <si>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</si>
  <si>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</si>
  <si>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</si>
  <si>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</si>
  <si>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</si>
  <si>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</si>
  <si>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</si>
  <si>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</si>
  <si>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</si>
  <si>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</si>
  <si>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</si>
  <si>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</si>
  <si>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</si>
  <si>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</si>
  <si>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</si>
  <si>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</si>
  <si>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</si>
  <si>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</si>
  <si>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</si>
  <si>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</si>
  <si>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</si>
  <si>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</si>
  <si>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</si>
  <si>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</si>
  <si>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</si>
  <si>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</si>
  <si>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</si>
  <si>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</si>
  <si>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</si>
  <si>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</si>
  <si>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</si>
  <si>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</si>
  <si>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</si>
  <si>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</si>
  <si>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</si>
  <si>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</si>
  <si>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</si>
  <si>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</si>
  <si>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</si>
  <si>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</si>
  <si>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</si>
  <si>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</si>
  <si>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</si>
  <si>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</si>
  <si>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</si>
  <si>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</si>
  <si>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</si>
  <si>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</si>
  <si>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</si>
  <si>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</si>
  <si>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</si>
  <si>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</si>
  <si>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</si>
  <si>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</si>
  <si>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</si>
  <si>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</si>
  <si>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</si>
  <si>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</si>
  <si>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</si>
  <si>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</si>
  <si>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</si>
  <si>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</si>
  <si>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</si>
  <si>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</si>
  <si>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</si>
  <si>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</si>
  <si>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</si>
  <si>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</si>
  <si>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</si>
  <si>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</si>
  <si>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</si>
  <si>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</si>
  <si>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</si>
  <si>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</si>
  <si>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</si>
  <si>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</si>
  <si>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</si>
  <si>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</si>
  <si>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</si>
  <si>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</si>
  <si>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</si>
  <si>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</si>
  <si>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</si>
  <si>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</si>
  <si>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</si>
  <si>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</si>
  <si>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</si>
  <si>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</si>
  <si>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</si>
  <si>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</si>
  <si>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</si>
  <si>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</si>
  <si>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</si>
  <si>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</si>
  <si>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</si>
  <si>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</si>
  <si>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</si>
  <si>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</si>
  <si>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</si>
  <si>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</si>
  <si>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</si>
  <si>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</si>
  <si>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</si>
  <si>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</si>
  <si>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</si>
  <si>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</si>
  <si>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</si>
  <si>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</si>
  <si>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</si>
  <si>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</si>
  <si>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</si>
  <si>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</si>
  <si>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</si>
  <si>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</si>
  <si>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</si>
  <si>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</si>
  <si>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</si>
  <si>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</si>
  <si>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</si>
  <si>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</si>
  <si>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</si>
  <si>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</si>
  <si>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</si>
  <si>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</si>
  <si>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</si>
  <si>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</si>
  <si>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</si>
  <si>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</si>
  <si>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</si>
  <si>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</si>
  <si>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</si>
  <si>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</si>
  <si>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</si>
  <si>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</si>
  <si>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</si>
  <si>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</si>
  <si>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</si>
  <si>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</si>
  <si>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</si>
  <si>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</si>
  <si>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</si>
  <si>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</si>
  <si>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</si>
  <si>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</si>
  <si>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</si>
  <si>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</si>
  <si>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</si>
  <si>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</si>
  <si>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</si>
  <si>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</si>
  <si>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</si>
  <si>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</si>
  <si>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</si>
  <si>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</si>
  <si>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</si>
  <si>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</si>
  <si>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</si>
  <si>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</si>
  <si>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</si>
  <si>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</si>
  <si>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</si>
  <si>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</si>
  <si>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</si>
  <si>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</si>
  <si>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</si>
  <si>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</si>
  <si>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</si>
  <si>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</si>
  <si>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</si>
  <si>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</si>
  <si>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</si>
  <si>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</si>
  <si>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</si>
  <si>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</si>
  <si>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</si>
  <si>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</si>
  <si>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</si>
  <si>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</si>
  <si>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</si>
  <si>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</si>
  <si>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</si>
  <si>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</si>
  <si>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</si>
  <si>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</si>
  <si>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</si>
  <si>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</si>
  <si>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</si>
  <si>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</si>
  <si>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</si>
  <si>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</si>
  <si>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</si>
  <si>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</si>
  <si>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</si>
  <si>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</si>
  <si>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</si>
  <si>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</si>
  <si>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</si>
  <si>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</si>
  <si>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</si>
  <si>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</si>
  <si>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</si>
  <si>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</si>
  <si>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</si>
  <si>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</si>
  <si>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</si>
  <si>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</si>
  <si>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</si>
  <si>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</si>
  <si>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</si>
  <si>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</si>
  <si>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</si>
  <si>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</si>
  <si>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</si>
  <si>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</si>
  <si>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</si>
  <si>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</si>
  <si>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</si>
  <si>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</si>
  <si>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</si>
  <si>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</si>
  <si>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</si>
  <si>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</si>
  <si>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</si>
  <si>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</si>
  <si>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</si>
  <si>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</si>
  <si>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</si>
  <si>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</si>
  <si>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</si>
  <si>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</si>
  <si>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</si>
  <si>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</si>
  <si>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</si>
  <si>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</si>
  <si>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</si>
  <si>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</si>
  <si>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</si>
  <si>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</si>
  <si>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</si>
  <si>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</si>
  <si>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</si>
  <si>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</si>
  <si>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</si>
  <si>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</si>
  <si>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</si>
  <si>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</si>
  <si>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</si>
  <si>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</si>
  <si>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</si>
  <si>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</si>
  <si>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</si>
  <si>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</si>
  <si>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</si>
  <si>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</si>
  <si>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</si>
  <si>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</si>
  <si>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</si>
  <si>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</si>
  <si>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</si>
  <si>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</si>
  <si>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</si>
  <si>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</si>
  <si>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</si>
  <si>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</si>
  <si>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</si>
  <si>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</si>
  <si>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</si>
  <si>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</si>
  <si>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</si>
  <si>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</si>
  <si>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</si>
  <si>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</si>
  <si>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</si>
  <si>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</si>
  <si>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</si>
  <si>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</si>
  <si>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</si>
  <si>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</si>
  <si>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</si>
  <si>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</si>
  <si>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</si>
  <si>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</si>
  <si>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</si>
  <si>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</si>
  <si>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</si>
  <si>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</si>
  <si>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</si>
  <si>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</si>
  <si>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</si>
  <si>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</si>
  <si>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</si>
  <si>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</si>
  <si>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</si>
  <si>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</si>
  <si>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</si>
  <si>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</si>
  <si>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</si>
  <si>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</si>
  <si>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</si>
  <si>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</si>
  <si>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</si>
  <si>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</si>
  <si>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</si>
  <si>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</si>
  <si>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</si>
  <si>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</si>
  <si>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</si>
  <si>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</si>
  <si>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</si>
  <si>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</si>
  <si>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</si>
  <si>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</si>
  <si>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</si>
  <si>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</si>
  <si>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</si>
  <si>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</si>
  <si>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</si>
  <si>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</si>
  <si>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</si>
  <si>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</si>
  <si>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</si>
  <si>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</si>
  <si>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</si>
  <si>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</si>
  <si>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</si>
  <si>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</si>
  <si>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</si>
  <si>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</si>
  <si>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</si>
  <si>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</si>
  <si>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</si>
  <si>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</si>
  <si>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</si>
  <si>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</si>
  <si>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</si>
  <si>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</si>
  <si>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</si>
  <si>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</si>
  <si>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</si>
  <si>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</si>
  <si>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</si>
  <si>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</si>
  <si>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</si>
  <si>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</si>
  <si>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</si>
  <si>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</si>
  <si>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</si>
  <si>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</si>
  <si>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</si>
  <si>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</si>
  <si>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</si>
  <si>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</si>
  <si>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</si>
  <si>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</si>
  <si>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</si>
  <si>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</si>
  <si>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</si>
  <si>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</si>
  <si>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</si>
  <si>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</si>
  <si>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</si>
  <si>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</si>
  <si>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</si>
  <si>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</si>
  <si>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</si>
  <si>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</si>
  <si>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</si>
  <si>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</si>
  <si>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</si>
  <si>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</si>
  <si>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</si>
  <si>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</si>
  <si>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</si>
  <si>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</si>
  <si>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</si>
  <si>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</si>
  <si>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</si>
  <si>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</si>
  <si>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</si>
  <si>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</si>
  <si>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</si>
  <si>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</si>
  <si>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</si>
  <si>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</si>
  <si>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</si>
  <si>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</si>
  <si>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</si>
  <si>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</si>
  <si>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</si>
  <si>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</si>
  <si>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</si>
  <si>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</si>
  <si>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</si>
  <si>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</si>
  <si>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</si>
  <si>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</si>
  <si>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</si>
  <si>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</si>
  <si>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</si>
  <si>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</si>
  <si>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</si>
  <si>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</si>
  <si>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</si>
  <si>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</si>
  <si>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</si>
  <si>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</si>
  <si>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</si>
  <si>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</si>
  <si>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</si>
  <si>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</si>
  <si>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</si>
  <si>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</si>
  <si>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</si>
  <si>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</si>
  <si>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</si>
  <si>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</si>
  <si>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</si>
  <si>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</si>
  <si>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</si>
  <si>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</si>
  <si>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</si>
  <si>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</si>
  <si>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</si>
  <si>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</si>
  <si>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</si>
  <si>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</si>
  <si>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</si>
  <si>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</si>
  <si>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</si>
  <si>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</si>
  <si>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</si>
  <si>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</si>
  <si>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</si>
  <si>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</si>
  <si>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</si>
  <si>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</si>
  <si>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</si>
  <si>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</si>
  <si>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</si>
  <si>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</si>
  <si>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</si>
  <si>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</si>
  <si>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</si>
  <si>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</si>
  <si>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</si>
  <si>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</si>
  <si>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</si>
  <si>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</si>
  <si>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</si>
  <si>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</si>
  <si>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</si>
  <si>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</si>
  <si>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</si>
  <si>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</si>
  <si>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</si>
  <si>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</si>
  <si>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</si>
  <si>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</si>
  <si>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</si>
  <si>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</si>
  <si>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</si>
  <si>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</si>
  <si>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</si>
  <si>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</si>
  <si>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</si>
  <si>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</si>
  <si>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</si>
  <si>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</si>
  <si>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</si>
  <si>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</si>
  <si>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</si>
  <si>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</si>
  <si>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</si>
  <si>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</si>
  <si>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</si>
  <si>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</si>
  <si>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</si>
  <si>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</si>
  <si>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</si>
  <si>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</si>
  <si>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</si>
  <si>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</si>
  <si>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</si>
  <si>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</si>
  <si>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</si>
  <si>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</si>
  <si>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</si>
  <si>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</si>
  <si>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</si>
  <si>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</si>
  <si>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</si>
  <si>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</si>
  <si>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</si>
  <si>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</si>
  <si>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</si>
  <si>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</si>
  <si>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</si>
  <si>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</si>
  <si>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</si>
  <si>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</si>
  <si>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</si>
  <si>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</si>
  <si>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</si>
  <si>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</si>
  <si>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</si>
  <si>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</si>
  <si>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</si>
  <si>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</si>
  <si>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</si>
  <si>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</si>
  <si>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</si>
  <si>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</si>
  <si>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</si>
  <si>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</si>
  <si>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</si>
  <si>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</si>
  <si>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</si>
  <si>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</si>
  <si>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</si>
  <si>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</si>
  <si>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</si>
  <si>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</si>
  <si>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</si>
  <si>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</si>
  <si>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</si>
  <si>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</si>
  <si>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</si>
  <si>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</si>
  <si>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</si>
  <si>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</si>
  <si>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</si>
  <si>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</si>
  <si>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</si>
  <si>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</si>
  <si>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</si>
  <si>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</si>
  <si>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</si>
  <si>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</si>
  <si>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</si>
  <si>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</si>
  <si>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</si>
  <si>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</si>
  <si>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</si>
  <si>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</si>
  <si>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</si>
  <si>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</si>
  <si>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</si>
  <si>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</si>
  <si>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</si>
  <si>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</si>
  <si>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</si>
  <si>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</si>
  <si>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</si>
  <si>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</si>
  <si>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</si>
  <si>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</si>
  <si>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</si>
  <si>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</si>
  <si>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</si>
  <si>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</si>
  <si>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</si>
  <si>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</si>
  <si>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</si>
  <si>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</si>
  <si>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</si>
  <si>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</si>
  <si>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</si>
  <si>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</si>
  <si>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</si>
  <si>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</si>
  <si>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</si>
  <si>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</si>
  <si>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</si>
  <si>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</si>
  <si>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</si>
  <si>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</si>
  <si>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</si>
  <si>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</si>
  <si>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</si>
  <si>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</si>
  <si>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</si>
  <si>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</si>
  <si>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</si>
  <si>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</si>
  <si>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</si>
  <si>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</si>
  <si>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</si>
  <si>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</si>
  <si>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</si>
  <si>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</si>
  <si>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</si>
  <si>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</si>
  <si>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</si>
  <si>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</si>
  <si>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</si>
  <si>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</si>
  <si>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</si>
  <si>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</si>
  <si>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</si>
  <si>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</si>
  <si>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</si>
  <si>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</si>
  <si>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</si>
  <si>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</si>
  <si>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</si>
  <si>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</si>
  <si>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</si>
  <si>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</si>
  <si>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</si>
  <si>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</si>
  <si>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</si>
  <si>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</si>
  <si>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</si>
  <si>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</si>
  <si>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</si>
  <si>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</si>
  <si>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</si>
  <si>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</si>
  <si>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</si>
  <si>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</si>
  <si>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</si>
  <si>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</si>
  <si>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</si>
  <si>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</si>
  <si>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</si>
  <si>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</si>
  <si>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</si>
  <si>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</si>
  <si>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</si>
  <si>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</si>
  <si>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</si>
  <si>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</si>
  <si>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</si>
  <si>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</si>
  <si>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</si>
  <si>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</si>
  <si>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</si>
  <si>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</si>
  <si>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</si>
  <si>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</si>
  <si>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</si>
  <si>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</si>
  <si>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</si>
  <si>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</si>
  <si>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</si>
  <si>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</si>
  <si>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</si>
  <si>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</si>
  <si>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</si>
  <si>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</si>
  <si>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</si>
  <si>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</si>
  <si>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</si>
  <si>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</si>
  <si>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</si>
  <si>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</si>
  <si>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</si>
  <si>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</si>
  <si>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</si>
  <si>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</si>
  <si>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</si>
  <si>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</si>
  <si>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</si>
  <si>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</si>
  <si>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</si>
  <si>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</si>
  <si>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</si>
  <si>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</si>
  <si>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</si>
  <si>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</si>
  <si>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</si>
  <si>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</si>
  <si>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</si>
  <si>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</si>
  <si>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</si>
  <si>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</si>
  <si>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</si>
  <si>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</si>
  <si>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</si>
  <si>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</si>
  <si>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</si>
  <si>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</si>
  <si>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</si>
  <si>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</si>
  <si>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</si>
  <si>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</si>
  <si>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</si>
  <si>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</si>
  <si>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</si>
  <si>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</si>
  <si>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</si>
  <si>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</si>
  <si>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</si>
  <si>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</si>
  <si>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</si>
  <si>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</si>
  <si>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</si>
  <si>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</si>
  <si>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</si>
  <si>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</si>
  <si>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</si>
  <si>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</si>
  <si>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</si>
  <si>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</si>
  <si>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</si>
  <si>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</si>
  <si>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</si>
  <si>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</si>
  <si>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</si>
  <si>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</si>
  <si>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</si>
  <si>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</si>
  <si>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</si>
  <si>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</si>
  <si>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</si>
  <si>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</si>
  <si>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</si>
  <si>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</si>
  <si>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</si>
  <si>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</si>
  <si>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</si>
  <si>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</si>
  <si>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</si>
  <si>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</si>
  <si>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</si>
  <si>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</si>
  <si>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</si>
  <si>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</si>
  <si>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</si>
  <si>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</si>
  <si>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</si>
  <si>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</si>
  <si>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</si>
  <si>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</si>
  <si>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</si>
  <si>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</si>
  <si>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</si>
  <si>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</si>
  <si>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</si>
  <si>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</si>
  <si>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</si>
  <si>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</si>
  <si>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</si>
  <si>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</si>
  <si>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</si>
  <si>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</si>
  <si>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</si>
  <si>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</si>
  <si>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</si>
  <si>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</si>
  <si>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</si>
  <si>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</si>
  <si>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</si>
  <si>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</si>
  <si>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</si>
  <si>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</si>
  <si>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</si>
  <si>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</si>
  <si>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</si>
  <si>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</si>
  <si>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</si>
  <si>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</si>
  <si>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</si>
  <si>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</si>
  <si>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</si>
  <si>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</si>
  <si>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</si>
  <si>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</si>
  <si>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</si>
  <si>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</si>
  <si>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</si>
  <si>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</si>
  <si>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</si>
  <si>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</si>
  <si>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</si>
  <si>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</si>
  <si>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</si>
  <si>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</si>
  <si>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</si>
  <si>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</si>
  <si>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</si>
  <si>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</si>
  <si>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</si>
  <si>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</si>
  <si>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</si>
  <si>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</si>
  <si>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</si>
  <si>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</si>
  <si>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</si>
  <si>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</si>
  <si>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</si>
  <si>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</si>
  <si>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</si>
  <si>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</si>
  <si>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</si>
  <si>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</si>
  <si>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</si>
  <si>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</si>
  <si>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</si>
  <si>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</si>
  <si>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</si>
  <si>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</si>
  <si>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</si>
  <si>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</si>
  <si>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</si>
  <si>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</si>
  <si>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</si>
  <si>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</si>
  <si>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</si>
  <si>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</si>
  <si>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</si>
  <si>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</si>
  <si>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</si>
  <si>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</si>
  <si>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</si>
  <si>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</si>
  <si>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</si>
  <si>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</si>
  <si>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</si>
  <si>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</si>
  <si>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</si>
  <si>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</si>
  <si>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</si>
  <si>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</si>
  <si>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</si>
  <si>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</si>
  <si>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</si>
  <si>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</si>
  <si>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</si>
  <si>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</si>
  <si>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</si>
  <si>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</si>
  <si>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</si>
  <si>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</si>
  <si>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</si>
  <si>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</si>
  <si>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</si>
  <si>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</si>
  <si>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</si>
  <si>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</si>
  <si>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</si>
  <si>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</si>
  <si>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</si>
  <si>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</si>
  <si>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</si>
  <si>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</si>
  <si>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</si>
  <si>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</si>
  <si>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</si>
  <si>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</si>
  <si>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</si>
  <si>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</si>
  <si>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</si>
  <si>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</si>
  <si>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</si>
  <si>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</si>
  <si>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</si>
  <si>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</si>
  <si>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</si>
  <si>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</si>
  <si>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</si>
  <si>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</si>
  <si>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</si>
  <si>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</si>
  <si>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</si>
  <si>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</si>
  <si>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</si>
  <si>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</si>
  <si>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</si>
  <si>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</si>
  <si>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</si>
  <si>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</si>
  <si>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</si>
  <si>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</si>
  <si>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</si>
  <si>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</si>
  <si>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</si>
  <si>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</si>
  <si>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</si>
  <si>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</si>
  <si>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</si>
  <si>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</si>
  <si>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</si>
  <si>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</si>
  <si>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</si>
  <si>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</si>
  <si>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</si>
  <si>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</si>
  <si>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</si>
  <si>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</si>
  <si>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</si>
  <si>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</si>
  <si>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</si>
  <si>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</si>
  <si>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</si>
  <si>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</si>
  <si>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</si>
  <si>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</si>
  <si>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</si>
  <si>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</si>
  <si>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</si>
  <si>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</si>
  <si>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</si>
  <si>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</si>
  <si>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</si>
  <si>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</si>
  <si>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</si>
  <si>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</si>
  <si>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</si>
  <si>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</si>
  <si>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</si>
  <si>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</si>
  <si>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</si>
  <si>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</si>
  <si>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</si>
  <si>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</si>
  <si>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</si>
  <si>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</si>
  <si>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</si>
  <si>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</si>
  <si>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</si>
  <si>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</si>
  <si>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</si>
  <si>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</si>
  <si>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</si>
  <si>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</si>
  <si>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</si>
  <si>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</si>
  <si>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</si>
  <si>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</si>
  <si>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</si>
  <si>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</si>
  <si>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</si>
  <si>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</si>
  <si>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</si>
  <si>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</si>
  <si>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</si>
  <si>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</si>
  <si>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</si>
  <si>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</si>
  <si>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</si>
  <si>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</si>
  <si>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</si>
  <si>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</si>
  <si>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</si>
  <si>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</si>
  <si>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</si>
  <si>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</si>
  <si>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</si>
  <si>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</si>
  <si>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</si>
  <si>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</si>
  <si>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</si>
  <si>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</si>
  <si>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</si>
  <si>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</si>
  <si>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</si>
  <si>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</si>
  <si>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</si>
  <si>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</si>
  <si>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</si>
  <si>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</si>
  <si>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</si>
  <si>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</si>
  <si>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</si>
  <si>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</si>
  <si>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</si>
  <si>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</si>
  <si>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</si>
  <si>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</si>
  <si>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</si>
  <si>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</si>
  <si>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</si>
  <si>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</si>
  <si>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</si>
  <si>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</si>
  <si>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</si>
  <si>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</si>
  <si>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</si>
  <si>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</si>
  <si>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</si>
  <si>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</si>
  <si>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</si>
  <si>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</si>
  <si>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</si>
  <si>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</si>
  <si>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</si>
  <si>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</si>
  <si>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</si>
  <si>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</si>
  <si>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</si>
  <si>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</si>
  <si>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</si>
  <si>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</si>
  <si>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</si>
  <si>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</si>
  <si>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</si>
  <si>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</si>
  <si>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</si>
  <si>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</si>
  <si>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</si>
  <si>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</si>
  <si>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</si>
  <si>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</si>
  <si>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</si>
  <si>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</si>
  <si>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</si>
  <si>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</si>
  <si>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</si>
  <si>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</si>
  <si>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</si>
  <si>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</si>
  <si>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</si>
  <si>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</si>
  <si>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</si>
  <si>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</si>
  <si>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</si>
  <si>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</si>
  <si>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</si>
  <si>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</si>
  <si>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</si>
  <si>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</si>
  <si>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</si>
  <si>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</si>
  <si>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</si>
  <si>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</si>
  <si>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</si>
  <si>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</si>
  <si>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</si>
  <si>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</si>
  <si>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</si>
  <si>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</si>
  <si>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</si>
  <si>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</si>
  <si>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</si>
  <si>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</si>
  <si>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</si>
  <si>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</si>
  <si>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</si>
  <si>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</si>
  <si>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</si>
  <si>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</si>
  <si>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</si>
  <si>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</si>
  <si>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</si>
  <si>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</si>
  <si>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</si>
  <si>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</si>
  <si>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</si>
  <si>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</si>
  <si>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</si>
  <si>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</si>
  <si>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</si>
  <si>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</si>
  <si>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</si>
  <si>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</si>
  <si>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</si>
  <si>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</si>
  <si>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</si>
  <si>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</si>
  <si>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</si>
  <si>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</si>
  <si>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</si>
  <si>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</si>
  <si>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</si>
  <si>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</si>
  <si>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</si>
  <si>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</si>
  <si>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</si>
  <si>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</si>
  <si>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</si>
  <si>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</si>
  <si>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</si>
  <si>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</si>
  <si>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</si>
  <si>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</si>
  <si>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</si>
  <si>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</si>
  <si>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</si>
  <si>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</si>
  <si>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</si>
  <si>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</si>
  <si>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</si>
  <si>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</si>
  <si>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</si>
  <si>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</si>
  <si>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</si>
  <si>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</si>
  <si>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</si>
  <si>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</si>
  <si>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</si>
  <si>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</si>
  <si>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</si>
  <si>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</si>
  <si>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</si>
  <si>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</si>
  <si>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</si>
  <si>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</si>
  <si>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</si>
  <si>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</si>
  <si>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</si>
  <si>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</si>
  <si>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</si>
  <si>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</si>
  <si>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</si>
  <si>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</si>
  <si>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</si>
  <si>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</si>
  <si>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</si>
  <si>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</si>
  <si>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</si>
  <si>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</si>
  <si>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</si>
  <si>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</si>
  <si>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</si>
  <si>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</si>
  <si>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</si>
  <si>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</si>
  <si>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</si>
  <si>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</si>
  <si>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</si>
  <si>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</si>
  <si>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</si>
  <si>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</si>
  <si>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</si>
  <si>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</si>
  <si>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</si>
  <si>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</si>
  <si>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</si>
  <si>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</si>
  <si>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</si>
  <si>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</si>
  <si>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</si>
  <si>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</si>
  <si>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</si>
  <si>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</si>
  <si>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</si>
  <si>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</si>
  <si>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</si>
  <si>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</si>
  <si>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</si>
  <si>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</si>
  <si>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</si>
  <si>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</si>
  <si>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</si>
  <si>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</si>
  <si>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</si>
  <si>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</si>
  <si>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</si>
  <si>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</si>
  <si>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</si>
  <si>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</si>
  <si>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</si>
  <si>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</si>
  <si>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</si>
  <si>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</si>
  <si>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</si>
  <si>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</si>
  <si>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</si>
  <si>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</si>
  <si>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</si>
  <si>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</si>
  <si>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</si>
  <si>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</si>
  <si>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</si>
  <si>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</si>
  <si>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</si>
  <si>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</si>
  <si>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</si>
  <si>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</si>
  <si>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</si>
  <si>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</si>
  <si>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</si>
  <si>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</si>
  <si>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</si>
  <si>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</si>
  <si>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</si>
  <si>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</si>
  <si>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</si>
  <si>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</si>
  <si>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</si>
  <si>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</si>
  <si>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</si>
  <si>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</si>
  <si>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</si>
  <si>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</si>
  <si>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</si>
  <si>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</si>
  <si>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</si>
  <si>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</si>
  <si>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</si>
  <si>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</si>
  <si>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</si>
  <si>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</si>
  <si>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</si>
  <si>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</si>
  <si>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</si>
  <si>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</si>
  <si>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</si>
  <si>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</si>
  <si>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</si>
  <si>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</si>
  <si>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</si>
  <si>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</si>
  <si>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</si>
  <si>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</si>
  <si>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</si>
  <si>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</si>
  <si>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</si>
  <si>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</si>
  <si>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</si>
  <si>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</si>
  <si>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</si>
  <si>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</si>
  <si>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</si>
  <si>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</si>
  <si>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</si>
  <si>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</si>
  <si>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</si>
  <si>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</si>
  <si>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</si>
  <si>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</si>
  <si>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</si>
  <si>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</si>
  <si>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</si>
  <si>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</si>
  <si>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</si>
  <si>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</si>
  <si>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</si>
  <si>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</si>
  <si>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</si>
  <si>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</si>
  <si>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</si>
  <si>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</si>
  <si>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</si>
  <si>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</si>
  <si>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</si>
  <si>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</si>
  <si>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</si>
  <si>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</si>
  <si>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</si>
  <si>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</si>
  <si>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</si>
  <si>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</si>
  <si>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</si>
  <si>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</si>
  <si>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</si>
  <si>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</si>
  <si>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</si>
  <si>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</si>
  <si>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</si>
  <si>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</si>
  <si>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</si>
  <si>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</si>
  <si>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</si>
  <si>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</si>
  <si>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</si>
  <si>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</si>
  <si>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</si>
  <si>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</si>
  <si>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</si>
  <si>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</si>
  <si>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</si>
  <si>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</si>
  <si>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</si>
  <si>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</si>
  <si>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</si>
  <si>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</si>
  <si>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</si>
  <si>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</si>
  <si>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</si>
  <si>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</si>
  <si>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</si>
  <si>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</si>
  <si>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</si>
  <si>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</si>
  <si>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</si>
  <si>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</si>
  <si>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</si>
  <si>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</si>
  <si>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</si>
  <si>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</si>
  <si>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</si>
  <si>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</si>
  <si>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</si>
  <si>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</si>
  <si>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</si>
  <si>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</si>
  <si>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</si>
  <si>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</si>
  <si>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</si>
  <si>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</si>
  <si>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</si>
  <si>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</si>
  <si>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</si>
  <si>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</si>
  <si>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</si>
  <si>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</si>
  <si>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</si>
  <si>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</si>
  <si>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</si>
  <si>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</si>
  <si>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</si>
  <si>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</si>
  <si>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</si>
  <si>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</si>
  <si>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</si>
  <si>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</si>
  <si>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</si>
  <si>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</si>
  <si>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</si>
  <si>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</si>
  <si>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</si>
  <si>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</si>
  <si>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</si>
  <si>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</si>
  <si>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</si>
  <si>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</si>
  <si>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</si>
  <si>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</si>
  <si>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</si>
  <si>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</si>
  <si>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</si>
  <si>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</si>
  <si>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</si>
  <si>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</si>
  <si>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</si>
  <si>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</si>
  <si>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</si>
  <si>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</si>
  <si>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</si>
  <si>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</si>
  <si>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</si>
  <si>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</si>
  <si>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</si>
  <si>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</si>
  <si>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</si>
  <si>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</si>
  <si>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</si>
  <si>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</si>
  <si>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</si>
  <si>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</si>
  <si>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</si>
  <si>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</si>
  <si>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</si>
  <si>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</si>
  <si>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</si>
  <si>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</si>
  <si>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</si>
  <si>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</si>
  <si>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</si>
  <si>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</si>
  <si>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</si>
  <si>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</si>
  <si>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</si>
  <si>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</si>
  <si>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</si>
  <si>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</si>
  <si>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</si>
  <si>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</si>
  <si>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</si>
  <si>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</si>
  <si>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</si>
  <si>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</si>
  <si>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</si>
  <si>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</si>
  <si>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</si>
  <si>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</si>
  <si>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</si>
  <si>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</si>
  <si>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</si>
  <si>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</si>
  <si>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</si>
  <si>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</si>
  <si>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</si>
  <si>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</si>
  <si>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</si>
  <si>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</si>
  <si>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</si>
  <si>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</si>
  <si>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</si>
  <si>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</si>
  <si>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</si>
  <si>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</si>
  <si>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</si>
  <si>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</si>
  <si>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</si>
  <si>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</si>
  <si>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</si>
  <si>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</si>
  <si>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</si>
  <si>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</si>
  <si>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</si>
  <si>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</si>
  <si>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</si>
  <si>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</si>
  <si>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</si>
  <si>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</si>
  <si>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</si>
  <si>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</si>
  <si>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</si>
  <si>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</si>
  <si>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</si>
  <si>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</si>
  <si>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</si>
  <si>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</si>
  <si>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</si>
  <si>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</si>
  <si>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</si>
  <si>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</si>
  <si>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</si>
  <si>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</si>
  <si>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</si>
  <si>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</si>
  <si>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</si>
  <si>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</si>
  <si>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</si>
  <si>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</si>
  <si>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</si>
  <si>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</si>
  <si>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</si>
  <si>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</si>
  <si>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</si>
  <si>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</si>
  <si>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</si>
  <si>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</si>
  <si>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</si>
  <si>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</si>
  <si>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</si>
  <si>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</si>
  <si>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</si>
  <si>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</si>
  <si>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</si>
  <si>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</si>
  <si>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</si>
  <si>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</si>
  <si>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</si>
  <si>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</si>
  <si>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</si>
  <si>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</si>
  <si>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</si>
  <si>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</si>
  <si>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</si>
  <si>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</si>
  <si>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</si>
  <si>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</si>
  <si>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</si>
  <si>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</si>
  <si>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</si>
  <si>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</si>
  <si>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</si>
  <si>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</si>
  <si>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</si>
  <si>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</si>
  <si>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</si>
  <si>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</si>
  <si>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</si>
  <si>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</si>
  <si>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</si>
  <si>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</si>
  <si>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</si>
  <si>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</si>
  <si>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</si>
  <si>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</si>
  <si>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</si>
  <si>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</si>
  <si>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</si>
  <si>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</si>
  <si>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</si>
  <si>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</si>
  <si>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</si>
  <si>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</si>
  <si>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</si>
  <si>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</si>
  <si>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</si>
  <si>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</si>
  <si>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</si>
  <si>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</si>
  <si>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</si>
  <si>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</si>
  <si>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</si>
  <si>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</si>
  <si>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</si>
  <si>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</si>
  <si>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</si>
  <si>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</si>
  <si>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</si>
  <si>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</si>
  <si>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</si>
  <si>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</si>
  <si>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</si>
  <si>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</si>
  <si>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</si>
  <si>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</si>
  <si>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</si>
  <si>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</si>
  <si>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</si>
  <si>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</si>
  <si>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</si>
  <si>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</si>
  <si>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</si>
  <si>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</si>
  <si>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</si>
  <si>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</si>
  <si>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</si>
  <si>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</si>
  <si>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</si>
  <si>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</si>
  <si>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</si>
  <si>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</si>
  <si>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</si>
  <si>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</si>
  <si>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</si>
  <si>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</si>
  <si>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</si>
  <si>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</si>
  <si>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</si>
  <si>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</si>
  <si>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</si>
  <si>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</si>
  <si>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</si>
  <si>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</si>
  <si>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</si>
  <si>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</si>
  <si>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</si>
  <si>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</si>
  <si>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</si>
  <si>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</si>
  <si>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</si>
  <si>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</si>
  <si>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</si>
  <si>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</si>
  <si>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</si>
  <si>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</si>
  <si>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</si>
  <si>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</si>
  <si>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</si>
  <si>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</si>
  <si>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</si>
  <si>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</si>
  <si>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</si>
  <si>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</si>
  <si>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</si>
  <si>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</si>
  <si>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</si>
  <si>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</si>
  <si>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</si>
  <si>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</si>
  <si>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</si>
  <si>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</si>
  <si>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</si>
  <si>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</si>
  <si>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</si>
  <si>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</si>
  <si>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</si>
  <si>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</si>
  <si>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</si>
  <si>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</si>
  <si>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</si>
  <si>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</si>
  <si>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</si>
  <si>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</si>
  <si>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</si>
  <si>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</si>
  <si>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</si>
  <si>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</si>
  <si>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</si>
  <si>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</si>
  <si>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</si>
  <si>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</si>
  <si>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</si>
  <si>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</si>
  <si>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</si>
  <si>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</si>
  <si>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</si>
  <si>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</si>
  <si>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</si>
  <si>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</si>
  <si>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</si>
  <si>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</si>
  <si>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</si>
  <si>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</si>
  <si>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</si>
  <si>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</si>
  <si>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</si>
  <si>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</si>
  <si>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</si>
  <si>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</si>
  <si>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</si>
  <si>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</si>
  <si>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</si>
  <si>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</si>
  <si>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</si>
  <si>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</si>
  <si>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</si>
  <si>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</si>
  <si>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</si>
  <si>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</si>
  <si>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</si>
  <si>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</si>
  <si>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</si>
  <si>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</si>
  <si>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</si>
  <si>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</si>
  <si>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</si>
  <si>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</si>
  <si>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</si>
  <si>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</si>
  <si>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</si>
  <si>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</si>
  <si>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</si>
  <si>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</si>
  <si>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</si>
  <si>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</si>
  <si>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</si>
  <si>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</si>
  <si>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</si>
  <si>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</si>
  <si>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</si>
  <si>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</si>
  <si>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</si>
  <si>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</si>
  <si>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</si>
  <si>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</si>
  <si>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</si>
  <si>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</si>
  <si>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</si>
  <si>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</si>
  <si>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</si>
  <si>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</si>
  <si>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</si>
  <si>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</si>
  <si>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</si>
  <si>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</si>
  <si>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</si>
  <si>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</si>
  <si>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</si>
  <si>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</si>
  <si>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</si>
  <si>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</si>
  <si>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</si>
  <si>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</si>
  <si>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</si>
  <si>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</si>
  <si>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</si>
  <si>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</si>
  <si>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</si>
  <si>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</si>
  <si>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</si>
  <si>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</si>
  <si>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</si>
  <si>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</si>
  <si>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</si>
  <si>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</si>
  <si>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</si>
  <si>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</si>
  <si>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</si>
  <si>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</si>
  <si>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</si>
  <si>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</si>
  <si>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</si>
  <si>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</si>
  <si>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</si>
  <si>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</si>
  <si>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</si>
  <si>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</si>
  <si>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</si>
  <si>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</si>
  <si>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</si>
  <si>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</si>
  <si>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</si>
  <si>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</si>
  <si>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</si>
  <si>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</si>
  <si>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</si>
  <si>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</si>
  <si>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</si>
  <si>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</si>
  <si>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</si>
  <si>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</si>
  <si>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</si>
  <si>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</si>
  <si>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</si>
  <si>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</si>
  <si>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</si>
  <si>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</si>
  <si>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</si>
  <si>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</si>
  <si>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</si>
  <si>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</si>
  <si>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</si>
  <si>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</si>
  <si>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</si>
  <si>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</si>
  <si>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</si>
  <si>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</si>
  <si>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</si>
  <si>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</si>
  <si>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</si>
  <si>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</si>
  <si>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</si>
  <si>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</si>
  <si>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</si>
  <si>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</si>
  <si>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</si>
  <si>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</si>
  <si>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</si>
  <si>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</si>
  <si>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</si>
  <si>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</si>
  <si>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</si>
  <si>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</si>
  <si>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</si>
  <si>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</si>
  <si>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</si>
  <si>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</si>
  <si>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</si>
  <si>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</si>
  <si>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</si>
  <si>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</si>
  <si>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</si>
  <si>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</si>
  <si>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</si>
  <si>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</si>
  <si>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</si>
  <si>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</si>
  <si>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</si>
  <si>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</si>
  <si>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</si>
  <si>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</si>
  <si>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</si>
  <si>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</si>
  <si>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</si>
  <si>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</si>
  <si>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</si>
  <si>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</si>
  <si>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</si>
  <si>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</si>
  <si>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</si>
  <si>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</si>
  <si>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</si>
  <si>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</si>
  <si>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</si>
  <si>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</si>
  <si>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</si>
  <si>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</si>
  <si>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</si>
  <si>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</si>
  <si>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</si>
  <si>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</si>
  <si>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</si>
  <si>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</si>
  <si>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</si>
  <si>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</si>
  <si>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</si>
  <si>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</si>
  <si>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</si>
  <si>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</si>
  <si>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</si>
  <si>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</si>
  <si>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</si>
  <si>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</si>
  <si>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</si>
  <si>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</si>
  <si>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</si>
  <si>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</si>
  <si>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</si>
  <si>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</si>
  <si>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</si>
  <si>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</si>
  <si>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</si>
  <si>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</si>
  <si>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</si>
  <si>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</si>
  <si>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</si>
  <si>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</si>
  <si>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</si>
  <si>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</si>
  <si>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</si>
  <si>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</si>
  <si>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</si>
  <si>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</si>
  <si>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</si>
  <si>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</si>
  <si>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</si>
  <si>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</si>
  <si>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</si>
  <si>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</si>
  <si>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</si>
  <si>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</si>
  <si>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</si>
  <si>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</si>
  <si>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</si>
  <si>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</si>
  <si>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</si>
  <si>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</si>
  <si>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</si>
  <si>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</si>
  <si>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</si>
  <si>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</si>
  <si>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</si>
  <si>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</si>
  <si>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</si>
  <si>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</si>
  <si>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</si>
  <si>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</si>
  <si>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</si>
  <si>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</si>
  <si>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</si>
  <si>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</si>
  <si>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</si>
  <si>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</si>
  <si>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</si>
  <si>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</si>
  <si>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</si>
  <si>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</si>
  <si>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</si>
  <si>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</si>
  <si>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</si>
  <si>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</si>
  <si>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</si>
  <si>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</si>
  <si>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</si>
  <si>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</si>
  <si>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</si>
  <si>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</si>
  <si>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</si>
  <si>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</si>
  <si>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</si>
  <si>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</si>
  <si>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</si>
  <si>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</si>
  <si>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</si>
  <si>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</si>
  <si>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</si>
  <si>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</si>
  <si>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</si>
  <si>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</si>
  <si>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</si>
  <si>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</si>
  <si>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</si>
  <si>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</si>
  <si>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</si>
  <si>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</si>
  <si>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</si>
  <si>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</si>
  <si>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</si>
  <si>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</si>
  <si>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</si>
  <si>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</si>
  <si>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</si>
  <si>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</si>
  <si>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</si>
  <si>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</si>
  <si>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</si>
  <si>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</si>
  <si>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</si>
  <si>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</si>
  <si>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</si>
  <si>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</si>
  <si>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</si>
  <si>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</si>
  <si>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</si>
  <si>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</si>
  <si>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</si>
  <si>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</si>
  <si>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</si>
  <si>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</si>
  <si>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</si>
  <si>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</si>
  <si>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</si>
  <si>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</si>
  <si>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</si>
  <si>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</si>
  <si>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</si>
  <si>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</si>
  <si>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</si>
  <si>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</si>
  <si>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</si>
  <si>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</si>
  <si>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</si>
  <si>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</si>
  <si>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</si>
  <si>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</si>
  <si>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</si>
  <si>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</si>
  <si>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</si>
  <si>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</si>
  <si>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</si>
  <si>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</si>
  <si>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</si>
  <si>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</si>
  <si>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</si>
  <si>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</si>
  <si>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</si>
  <si>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</si>
  <si>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</si>
  <si>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</si>
  <si>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</si>
  <si>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</si>
  <si>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</si>
  <si>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</si>
  <si>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</si>
  <si>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</si>
  <si>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</si>
  <si>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</si>
  <si>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</si>
  <si>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</si>
  <si>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</si>
  <si>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</si>
  <si>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</si>
  <si>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</si>
  <si>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</si>
  <si>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</si>
  <si>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</si>
  <si>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</si>
  <si>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</si>
  <si>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</si>
  <si>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</si>
  <si>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</si>
  <si>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</si>
  <si>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</si>
  <si>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</si>
  <si>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</si>
  <si>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</si>
  <si>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</si>
  <si>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</si>
  <si>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</si>
  <si>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</si>
  <si>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</si>
  <si>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</si>
  <si>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</si>
  <si>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</si>
  <si>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</si>
  <si>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</si>
  <si>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</si>
  <si>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</si>
  <si>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</si>
  <si>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</si>
  <si>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</si>
  <si>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</si>
  <si>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</si>
  <si>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</si>
  <si>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</si>
  <si>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</si>
  <si>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</si>
  <si>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</si>
  <si>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</si>
  <si>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</si>
  <si>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</si>
  <si>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</si>
  <si>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</si>
  <si>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</si>
  <si>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</si>
  <si>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</si>
  <si>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</si>
  <si>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</si>
  <si>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</si>
  <si>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</si>
  <si>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</si>
  <si>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</si>
  <si>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</si>
  <si>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</si>
  <si>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</si>
  <si>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</si>
  <si>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</si>
  <si>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</si>
  <si>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</si>
  <si>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</si>
  <si>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</si>
  <si>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</si>
  <si>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</si>
  <si>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</si>
  <si>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</si>
  <si>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</si>
  <si>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</si>
  <si>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</si>
  <si>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</si>
  <si>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</si>
  <si>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</si>
  <si>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</si>
  <si>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</si>
  <si>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</si>
  <si>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</si>
  <si>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</si>
  <si>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</si>
  <si>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</si>
  <si>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</si>
  <si>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</si>
  <si>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</si>
  <si>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</si>
  <si>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</si>
  <si>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</si>
  <si>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</si>
  <si>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</si>
  <si>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</si>
  <si>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</si>
  <si>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</si>
  <si>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</si>
  <si>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</si>
  <si>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</si>
  <si>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</si>
  <si>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</si>
  <si>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</si>
  <si>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</si>
  <si>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</si>
  <si>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</si>
  <si>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</si>
  <si>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</si>
  <si>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</si>
  <si>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</si>
  <si>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</si>
  <si>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</si>
  <si>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</si>
  <si>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</si>
  <si>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</si>
  <si>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</si>
  <si>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</si>
  <si>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</si>
  <si>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</si>
  <si>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</si>
  <si>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</si>
  <si>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</si>
  <si>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</si>
  <si>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</si>
  <si>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</si>
  <si>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</si>
  <si>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</si>
  <si>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</si>
  <si>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</si>
  <si>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</si>
  <si>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</si>
  <si>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</si>
  <si>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</si>
  <si>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</si>
  <si>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</si>
  <si>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</si>
  <si>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</si>
  <si>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</si>
  <si>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</si>
  <si>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</si>
  <si>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</si>
  <si>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</si>
  <si>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</si>
  <si>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</si>
  <si>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</si>
  <si>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</si>
  <si>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</si>
  <si>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</si>
  <si>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</si>
  <si>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</si>
  <si>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</si>
  <si>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</si>
  <si>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</si>
  <si>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</si>
  <si>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</si>
  <si>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</si>
  <si>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</si>
  <si>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</si>
  <si>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</si>
  <si>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</si>
  <si>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</si>
  <si>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</si>
  <si>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</si>
  <si>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</si>
  <si>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</si>
  <si>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</si>
  <si>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</si>
  <si>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</si>
  <si>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</si>
  <si>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</si>
  <si>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</si>
  <si>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</si>
  <si>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</si>
  <si>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</si>
  <si>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</si>
  <si>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</si>
  <si>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</si>
  <si>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</si>
  <si>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</si>
  <si>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</si>
  <si>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</si>
  <si>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</si>
  <si>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</si>
  <si>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</si>
  <si>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</si>
  <si>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</si>
  <si>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</si>
  <si>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</si>
  <si>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</si>
  <si>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</si>
  <si>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</si>
  <si>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</si>
  <si>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</si>
  <si>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</si>
  <si>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</si>
  <si>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</si>
  <si>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</si>
  <si>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</si>
  <si>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</si>
  <si>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</si>
  <si>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</si>
  <si>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</si>
  <si>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</si>
  <si>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</si>
  <si>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</si>
  <si>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</si>
  <si>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</si>
  <si>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</si>
  <si>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</si>
  <si>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</si>
  <si>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</si>
  <si>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</si>
  <si>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</si>
  <si>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</si>
  <si>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</si>
  <si>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</si>
  <si>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</si>
  <si>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</si>
  <si>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</si>
  <si>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</si>
  <si>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</si>
  <si>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</si>
  <si>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</si>
  <si>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</si>
  <si>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</si>
  <si>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</si>
  <si>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</si>
  <si>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</si>
  <si>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</si>
  <si>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</si>
  <si>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</si>
  <si>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</si>
  <si>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</si>
  <si>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</si>
  <si>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</si>
  <si>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</si>
  <si>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</si>
  <si>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</si>
  <si>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</si>
  <si>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</si>
  <si>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</si>
  <si>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</si>
  <si>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</si>
  <si>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</si>
  <si>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</si>
  <si>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</si>
  <si>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</si>
  <si>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</si>
  <si>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</si>
  <si>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</si>
  <si>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</si>
  <si>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</si>
  <si>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</si>
  <si>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</si>
  <si>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</si>
  <si>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</si>
  <si>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</si>
  <si>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</si>
  <si>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</si>
  <si>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</si>
  <si>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</si>
  <si>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</si>
  <si>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</si>
  <si>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</si>
  <si>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</si>
  <si>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</si>
  <si>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</si>
  <si>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</si>
  <si>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</si>
  <si>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</si>
  <si>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</si>
  <si>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</si>
  <si>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</si>
  <si>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</si>
  <si>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</si>
  <si>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</si>
  <si>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</si>
  <si>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</si>
  <si>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</si>
  <si>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</si>
  <si>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</si>
  <si>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</si>
  <si>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</si>
  <si>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</si>
  <si>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</si>
  <si>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</si>
  <si>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</si>
  <si>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</si>
  <si>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</si>
  <si>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</si>
  <si>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</si>
  <si>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</si>
  <si>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</si>
  <si>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</si>
  <si>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</si>
  <si>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</si>
  <si>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</si>
  <si>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</si>
  <si>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</si>
  <si>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</si>
  <si>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</si>
  <si>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</si>
  <si>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</si>
  <si>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</si>
  <si>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</si>
  <si>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</si>
  <si>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</si>
  <si>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</si>
  <si>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</si>
  <si>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</si>
  <si>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</si>
  <si>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</si>
  <si>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</si>
  <si>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</si>
  <si>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</si>
  <si>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</si>
  <si>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</si>
  <si>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</si>
  <si>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</si>
  <si>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</si>
  <si>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</si>
  <si>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</si>
  <si>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</si>
  <si>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</si>
  <si>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</si>
  <si>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</si>
  <si>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</si>
  <si>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</si>
  <si>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</si>
  <si>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</si>
  <si>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</si>
  <si>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</si>
  <si>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</si>
  <si>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</si>
  <si>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</si>
  <si>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</si>
  <si>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</si>
  <si>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</si>
  <si>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</si>
  <si>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</si>
  <si>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</si>
  <si>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</si>
  <si>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</si>
  <si>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</si>
  <si>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</si>
  <si>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</si>
  <si>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</si>
  <si>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</si>
  <si>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</si>
  <si>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</si>
  <si>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</si>
  <si>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</si>
  <si>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</si>
  <si>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</si>
  <si>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</si>
  <si>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</si>
  <si>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</si>
  <si>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</si>
  <si>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</si>
  <si>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</si>
  <si>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</si>
  <si>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</si>
  <si>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</si>
  <si>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</si>
  <si>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</si>
  <si>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</si>
  <si>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</si>
  <si>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</si>
  <si>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</si>
  <si>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</si>
  <si>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</si>
  <si>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</si>
  <si>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</si>
  <si>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</si>
  <si>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</si>
  <si>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</si>
  <si>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</si>
  <si>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</si>
  <si>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</si>
  <si>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</si>
  <si>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</si>
  <si>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</si>
  <si>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</si>
  <si>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</si>
  <si>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</si>
  <si>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</si>
  <si>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</si>
  <si>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</si>
  <si>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</si>
  <si>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</si>
  <si>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</si>
  <si>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</si>
  <si>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</si>
  <si>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</si>
  <si>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</si>
  <si>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</si>
  <si>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</si>
  <si>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</si>
  <si>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</si>
  <si>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</si>
  <si>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</si>
  <si>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</si>
  <si>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</si>
  <si>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</si>
  <si>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</si>
  <si>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</si>
  <si>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</si>
  <si>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</si>
  <si>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</si>
  <si>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</si>
  <si>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</si>
  <si>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</si>
  <si>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</si>
  <si>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</si>
  <si>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</si>
  <si>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</si>
  <si>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</si>
  <si>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</si>
  <si>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</si>
  <si>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</si>
  <si>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</si>
  <si>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</si>
  <si>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</si>
  <si>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</si>
  <si>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</si>
  <si>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</si>
  <si>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</si>
  <si>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</si>
  <si>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</si>
  <si>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</si>
  <si>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</si>
  <si>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</si>
  <si>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</si>
  <si>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</si>
  <si>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</si>
  <si>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</si>
  <si>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</si>
  <si>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</si>
  <si>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</si>
  <si>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</si>
  <si>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</si>
  <si>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</si>
  <si>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</si>
  <si>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</si>
  <si>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</si>
  <si>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</si>
  <si>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</si>
  <si>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</si>
  <si>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</si>
  <si>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</si>
  <si>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</si>
  <si>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</si>
  <si>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</si>
  <si>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</si>
  <si>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</si>
  <si>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</si>
  <si>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</si>
  <si>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</si>
  <si>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</si>
  <si>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</si>
  <si>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</si>
  <si>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</si>
  <si>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</si>
  <si>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</si>
  <si>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</si>
  <si>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</si>
  <si>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</si>
  <si>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</si>
  <si>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</si>
  <si>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</si>
  <si>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</si>
  <si>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</si>
  <si>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</si>
  <si>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</si>
  <si>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</si>
  <si>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</si>
  <si>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</si>
  <si>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</si>
  <si>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</si>
  <si>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</si>
  <si>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</si>
  <si>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</si>
  <si>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</si>
  <si>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</si>
  <si>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</si>
  <si>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</si>
  <si>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</si>
  <si>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</si>
  <si>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</si>
  <si>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</si>
  <si>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</si>
  <si>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</si>
  <si>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</si>
  <si>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</si>
  <si>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</si>
  <si>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</si>
  <si>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</si>
  <si>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</si>
  <si>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</si>
  <si>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</si>
  <si>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</si>
  <si>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</si>
  <si>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</si>
  <si>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</si>
  <si>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</si>
  <si>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</si>
  <si>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</si>
  <si>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</si>
  <si>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</si>
  <si>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</si>
  <si>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</si>
  <si>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</si>
  <si>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</si>
  <si>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</si>
  <si>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</si>
  <si>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</si>
  <si>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</si>
  <si>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</si>
  <si>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</si>
  <si>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</si>
  <si>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</si>
  <si>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</si>
  <si>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</si>
  <si>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</si>
  <si>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</si>
  <si>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</si>
  <si>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</si>
  <si>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</si>
  <si>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</si>
  <si>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</si>
  <si>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</si>
  <si>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</si>
  <si>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</si>
  <si>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</si>
  <si>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</si>
  <si>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</si>
  <si>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</si>
  <si>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</si>
  <si>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</si>
  <si>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</si>
  <si>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</si>
  <si>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</si>
  <si>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</si>
  <si>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</si>
  <si>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</si>
  <si>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</si>
  <si>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</si>
  <si>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</si>
  <si>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</si>
  <si>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</si>
  <si>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</si>
  <si>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</si>
  <si>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</si>
  <si>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</si>
  <si>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</si>
  <si>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</si>
  <si>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</si>
  <si>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</si>
  <si>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</si>
  <si>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</si>
  <si>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</si>
  <si>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</si>
  <si>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</si>
  <si>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</si>
  <si>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</si>
  <si>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</si>
  <si>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</si>
  <si>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</si>
  <si>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</si>
  <si>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</si>
  <si>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</si>
  <si>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</si>
  <si>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</si>
  <si>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</si>
  <si>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</si>
  <si>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</si>
  <si>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</si>
  <si>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</si>
  <si>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</si>
  <si>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</si>
  <si>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</si>
  <si>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</si>
  <si>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</si>
  <si>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</si>
  <si>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</si>
  <si>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</si>
  <si>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</si>
  <si>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</si>
  <si>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</si>
  <si>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</si>
  <si>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</si>
  <si>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</si>
  <si>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</si>
  <si>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</si>
  <si>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</si>
  <si>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</si>
  <si>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</si>
  <si>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</si>
  <si>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</si>
  <si>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</si>
  <si>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</si>
  <si>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</si>
  <si>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</si>
  <si>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</si>
  <si>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</si>
  <si>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</si>
  <si>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</si>
  <si>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</si>
  <si>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</si>
  <si>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</si>
  <si>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</si>
  <si>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</si>
  <si>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</si>
  <si>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</si>
  <si>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</si>
  <si>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</si>
  <si>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</si>
  <si>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</si>
  <si>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</si>
  <si>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</si>
  <si>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</si>
  <si>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</si>
  <si>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</si>
  <si>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</si>
  <si>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</si>
  <si>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</si>
  <si>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</si>
  <si>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</si>
  <si>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</si>
  <si>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</si>
  <si>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</si>
  <si>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</si>
  <si>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</si>
  <si>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</si>
  <si>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</si>
  <si>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</si>
  <si>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</si>
  <si>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</si>
  <si>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</si>
  <si>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</si>
  <si>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</si>
  <si>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</si>
  <si>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</si>
  <si>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</si>
  <si>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</si>
  <si>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</si>
  <si>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</si>
  <si>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</si>
  <si>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</si>
  <si>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</si>
  <si>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</si>
  <si>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</si>
  <si>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</si>
  <si>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</si>
  <si>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</si>
  <si>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</si>
  <si>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</si>
  <si>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</si>
  <si>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</si>
  <si>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</si>
  <si>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</si>
  <si>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</si>
  <si>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</si>
  <si>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</si>
  <si>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</si>
  <si>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</si>
  <si>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</si>
  <si>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</si>
  <si>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</si>
  <si>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</si>
  <si>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</si>
  <si>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</si>
  <si>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</si>
  <si>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</si>
  <si>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</si>
  <si>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</si>
  <si>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</si>
  <si>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</si>
  <si>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</si>
  <si>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</si>
  <si>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</si>
  <si>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</si>
  <si>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</si>
  <si>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</si>
  <si>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</si>
  <si>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</si>
  <si>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</si>
  <si>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</si>
  <si>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</si>
  <si>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</si>
  <si>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</si>
  <si>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</si>
  <si>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</si>
  <si>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</si>
  <si>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</si>
  <si>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</si>
  <si>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</si>
  <si>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</si>
  <si>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</si>
  <si>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</si>
  <si>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</si>
  <si>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</si>
  <si>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</si>
  <si>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</si>
  <si>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</si>
  <si>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</si>
  <si>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</si>
  <si>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</si>
  <si>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</si>
  <si>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</si>
  <si>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</si>
  <si>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</si>
  <si>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</si>
  <si>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</si>
  <si>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</si>
  <si>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</si>
  <si>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</si>
  <si>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</si>
  <si>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</si>
  <si>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</si>
  <si>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</si>
  <si>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</si>
  <si>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</si>
  <si>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</si>
  <si>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</si>
  <si>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</si>
  <si>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</si>
  <si>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</si>
  <si>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</si>
  <si>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</si>
  <si>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</si>
  <si>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</si>
  <si>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</si>
  <si>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</si>
  <si>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</si>
  <si>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</si>
  <si>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</si>
  <si>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</si>
  <si>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</si>
  <si>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</si>
  <si>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</si>
  <si>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</si>
  <si>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</si>
  <si>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</si>
  <si>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</si>
  <si>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</si>
  <si>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</si>
  <si>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</si>
  <si>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</si>
  <si>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</si>
  <si>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</si>
  <si>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</si>
  <si>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</si>
  <si>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</si>
  <si>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</si>
  <si>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</si>
  <si>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</si>
  <si>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</si>
  <si>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</si>
  <si>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</si>
  <si>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</si>
  <si>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</si>
  <si>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</si>
  <si>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</si>
  <si>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</si>
  <si>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</si>
  <si>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</si>
  <si>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</si>
  <si>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</si>
  <si>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</si>
  <si>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</si>
  <si>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</si>
  <si>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</si>
  <si>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</si>
  <si>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</si>
  <si>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</si>
  <si>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</si>
  <si>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</si>
  <si>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</si>
  <si>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</si>
  <si>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</si>
  <si>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</si>
  <si>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</si>
  <si>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</si>
  <si>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</si>
  <si>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</si>
  <si>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</si>
  <si>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</si>
  <si>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</si>
  <si>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</si>
  <si>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</si>
  <si>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</si>
  <si>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</si>
  <si>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</si>
  <si>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</si>
  <si>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</si>
  <si>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</si>
  <si>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</si>
  <si>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</si>
  <si>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</si>
  <si>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</si>
  <si>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</si>
  <si>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</si>
  <si>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</si>
  <si>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</si>
  <si>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</si>
  <si>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</si>
  <si>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</si>
  <si>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</si>
  <si>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</si>
  <si>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</si>
  <si>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</si>
  <si>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</si>
  <si>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</si>
  <si>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</si>
  <si>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</si>
  <si>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</si>
  <si>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</si>
  <si>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</si>
  <si>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</si>
  <si>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</si>
  <si>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</si>
  <si>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</si>
  <si>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</si>
  <si>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</si>
  <si>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</si>
  <si>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</si>
  <si>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</si>
  <si>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</si>
  <si>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</si>
  <si>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</si>
  <si>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</si>
  <si>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</si>
  <si>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</si>
  <si>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</si>
  <si>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</si>
  <si>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</si>
  <si>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</si>
  <si>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</si>
  <si>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</si>
  <si>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</si>
  <si>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</si>
  <si>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</si>
  <si>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</si>
  <si>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</si>
  <si>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</si>
  <si>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</si>
  <si>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</si>
  <si>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</si>
  <si>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</si>
  <si>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</si>
  <si>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</si>
  <si>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</si>
  <si>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</si>
  <si>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</si>
  <si>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</si>
  <si>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</si>
  <si>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</si>
  <si>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</si>
  <si>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</si>
  <si>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</si>
  <si>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</si>
  <si>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</si>
  <si>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</si>
  <si>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</si>
  <si>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</si>
  <si>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</si>
  <si>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</si>
  <si>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</si>
  <si>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</si>
  <si>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</si>
  <si>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</si>
  <si>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</si>
  <si>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</si>
  <si>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</si>
  <si>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</si>
  <si>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</si>
  <si>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</si>
  <si>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</si>
  <si>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</si>
  <si>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</si>
  <si>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</si>
  <si>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</si>
  <si>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</si>
  <si>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</si>
  <si>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</si>
  <si>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</si>
  <si>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</si>
  <si>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</si>
  <si>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</si>
  <si>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</si>
  <si>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</si>
  <si>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</si>
  <si>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</si>
  <si>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</si>
  <si>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</si>
  <si>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</si>
  <si>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</si>
  <si>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</si>
  <si>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</si>
  <si>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</si>
  <si>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</si>
  <si>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</si>
  <si>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</si>
  <si>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</si>
  <si>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</si>
  <si>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</si>
  <si>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</si>
  <si>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</si>
  <si>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</si>
  <si>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</si>
  <si>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</si>
  <si>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</si>
  <si>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</si>
  <si>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</si>
  <si>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</si>
  <si>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</si>
  <si>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</si>
  <si>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</si>
  <si>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</si>
  <si>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</si>
  <si>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</si>
  <si>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</si>
  <si>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</si>
  <si>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</si>
  <si>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</si>
  <si>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</si>
  <si>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</si>
  <si>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</si>
  <si>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</si>
  <si>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</si>
  <si>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</si>
  <si>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</si>
  <si>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</si>
  <si>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</si>
  <si>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</si>
  <si>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</si>
  <si>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</si>
  <si>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</si>
  <si>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</si>
  <si>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</si>
  <si>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</si>
  <si>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</si>
  <si>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</si>
  <si>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</si>
  <si>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</si>
  <si>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</si>
  <si>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</si>
  <si>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</si>
  <si>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</si>
  <si>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</si>
  <si>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</si>
  <si>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</si>
  <si>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</si>
  <si>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</si>
  <si>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</si>
  <si>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</si>
  <si>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</si>
  <si>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</si>
  <si>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</si>
  <si>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</si>
  <si>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</si>
  <si>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</si>
  <si>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</si>
  <si>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</si>
  <si>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</si>
  <si>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</si>
  <si>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</si>
  <si>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</si>
  <si>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</si>
  <si>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</si>
  <si>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</si>
  <si>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</si>
  <si>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</si>
  <si>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</si>
  <si>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</si>
  <si>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</si>
  <si>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</si>
  <si>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</si>
  <si>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</si>
  <si>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</si>
  <si>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</si>
  <si>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</si>
  <si>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</si>
  <si>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</si>
  <si>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</si>
  <si>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</si>
  <si>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</si>
  <si>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</si>
  <si>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</si>
  <si>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</si>
  <si>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</si>
  <si>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</si>
  <si>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</si>
  <si>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</si>
  <si>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</si>
  <si>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</si>
  <si>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</si>
  <si>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</si>
  <si>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</si>
  <si>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</si>
  <si>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</si>
  <si>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</si>
  <si>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</si>
  <si>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</si>
  <si>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</si>
  <si>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</si>
  <si>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</si>
  <si>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</si>
  <si>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</si>
  <si>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</si>
  <si>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</si>
  <si>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</si>
  <si>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</si>
  <si>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</si>
  <si>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</si>
  <si>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</si>
  <si>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</si>
  <si>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</si>
  <si>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</si>
  <si>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</si>
  <si>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</si>
  <si>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</si>
  <si>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</si>
  <si>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</si>
  <si>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</si>
  <si>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</si>
  <si>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</si>
  <si>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</si>
  <si>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</si>
  <si>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</si>
  <si>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</si>
  <si>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</si>
  <si>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</si>
  <si>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</si>
  <si>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</si>
  <si>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</si>
  <si>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</si>
  <si>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</si>
  <si>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</si>
  <si>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</si>
  <si>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</si>
  <si>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</si>
  <si>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</si>
  <si>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</si>
  <si>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</si>
  <si>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</si>
  <si>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</si>
  <si>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</si>
  <si>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</si>
  <si>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</si>
  <si>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</si>
  <si>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</si>
  <si>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</si>
  <si>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</si>
  <si>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</si>
  <si>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</si>
  <si>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</si>
  <si>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</si>
  <si>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</si>
  <si>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</si>
  <si>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</si>
  <si>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</si>
  <si>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</si>
  <si>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</si>
  <si>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</si>
  <si>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</si>
  <si>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</si>
  <si>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</si>
  <si>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</si>
  <si>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</si>
  <si>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</si>
  <si>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</si>
  <si>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</si>
  <si>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</si>
  <si>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</si>
  <si>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</si>
  <si>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</si>
  <si>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</si>
  <si>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</si>
  <si>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</si>
  <si>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</si>
  <si>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</si>
  <si>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</si>
  <si>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</si>
  <si>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</si>
  <si>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</si>
  <si>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</si>
  <si>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</si>
  <si>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</si>
  <si>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</si>
  <si>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</si>
  <si>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</si>
  <si>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</si>
  <si>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</si>
  <si>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</si>
  <si>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</si>
  <si>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</si>
  <si>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</si>
  <si>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</si>
  <si>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</si>
  <si>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</si>
  <si>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</si>
  <si>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</si>
  <si>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</si>
  <si>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</si>
  <si>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</si>
  <si>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</si>
  <si>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</si>
  <si>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</si>
  <si>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</si>
  <si>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</si>
  <si>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</si>
  <si>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</si>
  <si>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</si>
  <si>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</si>
  <si>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</si>
  <si>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</si>
  <si>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</si>
  <si>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</si>
  <si>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</si>
  <si>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</si>
  <si>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</si>
  <si>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</si>
  <si>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</si>
  <si>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</si>
  <si>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</si>
  <si>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</si>
  <si>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</si>
  <si>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</si>
  <si>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</si>
  <si>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</si>
  <si>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</si>
  <si>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</si>
  <si>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</si>
  <si>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</si>
  <si>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</si>
  <si>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</si>
  <si>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</si>
  <si>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</si>
  <si>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</si>
  <si>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</si>
  <si>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</si>
  <si>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</si>
  <si>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</si>
  <si>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</si>
  <si>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</si>
  <si>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</si>
  <si>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</si>
  <si>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</si>
  <si>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</si>
  <si>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</si>
  <si>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</si>
  <si>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</si>
  <si>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</si>
  <si>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</si>
  <si>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</si>
  <si>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</si>
  <si>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</si>
  <si>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</si>
  <si>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</si>
  <si>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</si>
  <si>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</si>
  <si>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</si>
  <si>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</si>
  <si>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</si>
  <si>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</si>
  <si>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</si>
  <si>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</si>
  <si>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</si>
  <si>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</si>
  <si>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</si>
  <si>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</si>
  <si>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</si>
  <si>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</si>
  <si>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</si>
  <si>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</si>
  <si>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</si>
  <si>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</si>
  <si>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</si>
  <si>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</si>
  <si>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</si>
  <si>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</si>
  <si>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</si>
  <si>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</si>
  <si>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</si>
  <si>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</si>
  <si>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</si>
  <si>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</si>
  <si>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</si>
  <si>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</si>
  <si>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</si>
  <si>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</si>
  <si>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</si>
  <si>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</si>
  <si>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</si>
  <si>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</si>
  <si>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</si>
  <si>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</si>
  <si>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</si>
  <si>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</si>
  <si>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</si>
  <si>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</si>
  <si>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</si>
  <si>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</si>
  <si>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</si>
  <si>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</si>
  <si>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</si>
  <si>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</si>
  <si>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</si>
  <si>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</si>
  <si>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</si>
  <si>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</si>
  <si>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</si>
  <si>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</si>
  <si>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</si>
  <si>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</si>
  <si>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</si>
  <si>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</si>
  <si>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</si>
  <si>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</si>
  <si>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</si>
  <si>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</si>
  <si>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</si>
  <si>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</si>
  <si>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</si>
  <si>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</si>
  <si>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</si>
  <si>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</si>
  <si>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</si>
  <si>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</si>
  <si>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</si>
  <si>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</si>
  <si>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</si>
  <si>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</si>
  <si>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</si>
  <si>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</si>
  <si>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</si>
  <si>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</si>
  <si>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</si>
  <si>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</si>
  <si>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</si>
  <si>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</si>
  <si>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</si>
  <si>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</si>
  <si>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</si>
  <si>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</si>
  <si>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</si>
  <si>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</si>
  <si>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</si>
  <si>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</si>
  <si>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</si>
  <si>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</si>
  <si>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</si>
  <si>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</si>
  <si>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</si>
  <si>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</si>
  <si>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</si>
  <si>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</si>
  <si>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</si>
  <si>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</si>
  <si>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</si>
  <si>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</si>
  <si>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</si>
  <si>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</si>
  <si>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</si>
  <si>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</si>
  <si>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</si>
  <si>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</si>
  <si>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</si>
  <si>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</si>
  <si>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</si>
  <si>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</si>
  <si>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</si>
  <si>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</si>
  <si>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</si>
  <si>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</si>
  <si>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</si>
  <si>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</si>
  <si>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</si>
  <si>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</si>
  <si>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</si>
  <si>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</si>
  <si>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</si>
  <si>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</si>
  <si>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</si>
  <si>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</si>
  <si>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</si>
  <si>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</si>
  <si>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</si>
  <si>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</si>
  <si>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</si>
  <si>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</si>
  <si>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</si>
  <si>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</si>
  <si>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</si>
  <si>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</si>
  <si>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</si>
  <si>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</si>
  <si>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</si>
  <si>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</si>
  <si>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</si>
  <si>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</si>
  <si>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</si>
  <si>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</si>
  <si>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</si>
  <si>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</si>
  <si>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</si>
  <si>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</si>
  <si>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</si>
  <si>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</si>
  <si>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</si>
  <si>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</si>
  <si>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</si>
  <si>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</si>
  <si>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</si>
  <si>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</si>
  <si>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</si>
  <si>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</si>
  <si>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</si>
  <si>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</si>
  <si>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</si>
  <si>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</si>
  <si>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</si>
  <si>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</si>
  <si>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</si>
  <si>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</si>
  <si>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</si>
  <si>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</si>
  <si>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</si>
  <si>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</si>
  <si>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</si>
  <si>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</si>
  <si>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</si>
  <si>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</si>
  <si>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</si>
  <si>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</si>
  <si>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</si>
  <si>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</si>
  <si>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</si>
  <si>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</si>
  <si>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</si>
  <si>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</si>
  <si>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</si>
  <si>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</si>
  <si>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</si>
  <si>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</si>
  <si>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</si>
  <si>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</si>
  <si>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</si>
  <si>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</si>
  <si>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</si>
  <si>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</si>
  <si>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</si>
  <si>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</si>
  <si>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</si>
  <si>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</si>
  <si>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</si>
  <si>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</si>
  <si>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</si>
  <si>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</si>
  <si>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</si>
  <si>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</si>
  <si>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</si>
  <si>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</si>
  <si>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</si>
  <si>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</si>
  <si>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</si>
  <si>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</si>
  <si>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</si>
  <si>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</si>
  <si>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</si>
  <si>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</si>
  <si>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</si>
  <si>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</si>
  <si>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</si>
  <si>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</si>
  <si>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</si>
  <si>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</si>
  <si>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</si>
  <si>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</si>
  <si>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</si>
  <si>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</si>
  <si>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</si>
  <si>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</si>
  <si>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</si>
  <si>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</si>
  <si>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</si>
  <si>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</si>
  <si>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</si>
  <si>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</si>
  <si>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</si>
  <si>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</si>
  <si>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</si>
  <si>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</si>
  <si>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</si>
  <si>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</si>
  <si>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</si>
  <si>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</si>
  <si>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</si>
  <si>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</si>
  <si>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</si>
  <si>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</si>
  <si>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</si>
  <si>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</si>
  <si>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</si>
  <si>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</si>
  <si>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</si>
  <si>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</si>
  <si>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</si>
  <si>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</si>
  <si>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</si>
  <si>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</si>
  <si>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</si>
  <si>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</si>
  <si>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</si>
  <si>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</si>
  <si>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</si>
  <si>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</si>
  <si>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</si>
  <si>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</si>
  <si>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</si>
  <si>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</si>
  <si>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</si>
  <si>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</si>
  <si>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</si>
  <si>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</si>
  <si>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</si>
  <si>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</si>
  <si>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</si>
  <si>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</si>
  <si>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</si>
  <si>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</si>
  <si>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</si>
  <si>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</si>
  <si>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</si>
  <si>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</si>
  <si>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</si>
  <si>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</si>
  <si>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</si>
  <si>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</si>
  <si>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</si>
  <si>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</si>
  <si>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</si>
  <si>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</si>
  <si>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</si>
  <si>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</si>
  <si>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</si>
  <si>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</si>
  <si>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</si>
  <si>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</si>
  <si>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</si>
  <si>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</si>
  <si>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</si>
  <si>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</si>
  <si>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</si>
  <si>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</si>
  <si>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</si>
  <si>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</si>
  <si>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</si>
  <si>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</si>
  <si>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</si>
  <si>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</si>
  <si>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</si>
  <si>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</si>
  <si>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</si>
  <si>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</si>
  <si>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</si>
  <si>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</si>
  <si>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</si>
  <si>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</si>
  <si>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</si>
  <si>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</si>
  <si>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</si>
  <si>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</si>
  <si>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</si>
  <si>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</si>
  <si>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</si>
  <si>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</si>
  <si>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</si>
  <si>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</si>
  <si>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</si>
  <si>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</si>
  <si>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</si>
  <si>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</si>
  <si>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</si>
  <si>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</si>
  <si>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</si>
  <si>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</si>
  <si>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</si>
  <si>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</si>
  <si>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</si>
  <si>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</si>
  <si>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</si>
  <si>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</si>
  <si>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</si>
  <si>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</si>
  <si>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</si>
  <si>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</si>
  <si>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</si>
  <si>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</si>
  <si>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</si>
  <si>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</si>
  <si>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</si>
  <si>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</si>
  <si>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</si>
  <si>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</si>
  <si>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</si>
  <si>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</si>
  <si>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</si>
  <si>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</si>
  <si>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</si>
  <si>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</si>
  <si>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</si>
  <si>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</si>
  <si>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</si>
  <si>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</si>
  <si>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</si>
  <si>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</si>
  <si>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</si>
  <si>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</si>
  <si>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</si>
  <si>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</si>
  <si>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</si>
  <si>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</si>
  <si>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</si>
  <si>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</si>
  <si>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</si>
  <si>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</si>
  <si>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</si>
  <si>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</si>
  <si>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</si>
  <si>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</si>
  <si>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</si>
  <si>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</si>
  <si>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</si>
  <si>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</si>
  <si>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</si>
  <si>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</si>
  <si>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</si>
  <si>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</si>
  <si>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</si>
  <si>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</si>
  <si>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</si>
  <si>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</si>
  <si>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</si>
  <si>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</si>
  <si>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</si>
  <si>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</si>
  <si>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</si>
  <si>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</si>
  <si>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</si>
  <si>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</si>
  <si>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</si>
  <si>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</si>
  <si>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</si>
  <si>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</si>
  <si>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</si>
  <si>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</si>
  <si>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</si>
  <si>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</si>
  <si>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</si>
  <si>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</si>
  <si>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</si>
  <si>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</si>
  <si>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</si>
  <si>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</si>
  <si>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</si>
  <si>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</si>
  <si>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</si>
  <si>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</si>
  <si>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</si>
  <si>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</si>
  <si>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</si>
  <si>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</si>
  <si>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</si>
  <si>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</si>
  <si>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</si>
  <si>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</si>
  <si>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</si>
  <si>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</si>
  <si>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</si>
  <si>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</si>
  <si>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</si>
  <si>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</si>
  <si>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</si>
  <si>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</si>
  <si>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</si>
  <si>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</si>
  <si>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</si>
  <si>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</si>
  <si>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</si>
  <si>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</si>
  <si>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</si>
  <si>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</si>
  <si>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</si>
  <si>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</si>
  <si>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</si>
  <si>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</si>
  <si>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</si>
  <si>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</si>
  <si>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</si>
  <si>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</si>
  <si>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</si>
  <si>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</si>
  <si>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</si>
  <si>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</si>
  <si>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</si>
  <si>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</si>
  <si>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</si>
  <si>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</si>
  <si>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</si>
  <si>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</si>
  <si>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</si>
  <si>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</si>
  <si>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</si>
  <si>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</si>
  <si>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</si>
  <si>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</si>
  <si>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</si>
  <si>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</si>
  <si>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</si>
  <si>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</si>
  <si>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</si>
  <si>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</si>
  <si>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</si>
  <si>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</si>
  <si>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</si>
  <si>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</si>
  <si>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</si>
  <si>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</si>
  <si>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</si>
  <si>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</si>
  <si>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</si>
  <si>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</si>
  <si>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</si>
  <si>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</si>
  <si>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</si>
  <si>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</si>
  <si>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</si>
  <si>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</si>
  <si>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</si>
  <si>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</si>
  <si>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</si>
  <si>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</si>
  <si>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</si>
  <si>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</si>
  <si>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</si>
  <si>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</si>
  <si>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</si>
  <si>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</si>
  <si>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</si>
  <si>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</si>
  <si>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</si>
  <si>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</si>
  <si>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</si>
  <si>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</si>
  <si>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</si>
  <si>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</si>
  <si>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</si>
  <si>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</si>
  <si>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</si>
  <si>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</si>
  <si>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</si>
  <si>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</si>
  <si>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</si>
  <si>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</si>
  <si>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</si>
  <si>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</si>
  <si>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</si>
  <si>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</si>
  <si>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</si>
  <si>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</si>
  <si>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</si>
  <si>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</si>
  <si>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</si>
  <si>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</si>
  <si>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</si>
  <si>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</si>
  <si>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</si>
  <si>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</si>
  <si>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</si>
  <si>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</si>
  <si>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</si>
  <si>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</si>
  <si>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</si>
  <si>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</si>
  <si>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</si>
  <si>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</si>
  <si>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</si>
  <si>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</si>
  <si>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</si>
  <si>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</si>
  <si>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</si>
  <si>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</si>
  <si>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</si>
  <si>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</si>
  <si>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</si>
  <si>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</si>
  <si>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</si>
  <si>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</si>
  <si>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</si>
  <si>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</si>
  <si>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</si>
  <si>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</si>
  <si>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</si>
  <si>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</si>
  <si>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</si>
  <si>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</si>
  <si>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</si>
  <si>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</si>
  <si>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</si>
  <si>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</si>
  <si>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</si>
  <si>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</si>
  <si>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</si>
  <si>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</si>
  <si>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</si>
  <si>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</si>
  <si>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</si>
  <si>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</si>
  <si>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</si>
  <si>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</si>
  <si>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</si>
  <si>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</si>
  <si>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</si>
  <si>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</si>
  <si>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</si>
  <si>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</si>
  <si>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</si>
  <si>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</si>
  <si>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</si>
  <si>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</si>
  <si>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</si>
  <si>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</si>
  <si>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</si>
  <si>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</si>
  <si>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</si>
  <si>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</si>
  <si>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</si>
  <si>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</si>
  <si>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</si>
  <si>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</si>
  <si>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</si>
  <si>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</si>
  <si>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</si>
  <si>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</si>
  <si>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</si>
  <si>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</si>
  <si>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</si>
  <si>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</si>
  <si>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</si>
  <si>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</si>
  <si>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</si>
  <si>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</si>
  <si>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</si>
  <si>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</si>
  <si>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</si>
  <si>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</si>
  <si>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</si>
  <si>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</si>
  <si>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</si>
  <si>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</si>
  <si>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</si>
  <si>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</si>
  <si>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</si>
  <si>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</si>
  <si>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</si>
  <si>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</si>
  <si>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</si>
  <si>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</si>
  <si>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</si>
  <si>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</si>
  <si>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</si>
  <si>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</si>
  <si>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</si>
  <si>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</si>
  <si>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</si>
  <si>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</si>
  <si>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</si>
  <si>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</si>
  <si>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</si>
  <si>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</si>
  <si>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</si>
  <si>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</si>
  <si>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</si>
  <si>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</si>
  <si>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</si>
  <si>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</si>
  <si>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</si>
  <si>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</si>
  <si>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</si>
  <si>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</si>
  <si>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</si>
  <si>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</si>
  <si>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</si>
  <si>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</si>
  <si>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</si>
  <si>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</si>
  <si>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</si>
  <si>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</si>
  <si>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</si>
  <si>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</si>
  <si>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</si>
  <si>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</si>
  <si>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</si>
  <si>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</si>
  <si>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</si>
  <si>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</si>
  <si>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</si>
  <si>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</si>
  <si>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</si>
  <si>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</si>
  <si>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</si>
  <si>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</si>
  <si>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</si>
  <si>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</si>
  <si>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</si>
  <si>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</si>
  <si>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</si>
  <si>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</si>
  <si>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</si>
  <si>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</si>
  <si>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</si>
  <si>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</si>
  <si>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</si>
  <si>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</si>
  <si>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</si>
  <si>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</si>
  <si>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</si>
  <si>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</si>
  <si>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</si>
  <si>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</si>
  <si>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</si>
  <si>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</si>
  <si>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</si>
  <si>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</si>
  <si>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</si>
  <si>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</si>
  <si>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</si>
  <si>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</si>
  <si>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</si>
  <si>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</si>
  <si>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</si>
  <si>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</si>
  <si>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</si>
  <si>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</si>
  <si>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</si>
  <si>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</si>
  <si>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</si>
  <si>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</si>
  <si>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</si>
  <si>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</si>
  <si>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</si>
  <si>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</si>
  <si>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</si>
  <si>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</si>
  <si>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</si>
  <si>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</si>
  <si>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</si>
  <si>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</si>
  <si>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</si>
  <si>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</si>
  <si>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</si>
  <si>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</si>
  <si>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</si>
  <si>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</si>
  <si>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</si>
  <si>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</si>
  <si>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</si>
  <si>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</si>
  <si>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</si>
  <si>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</si>
  <si>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</si>
  <si>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</si>
  <si>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</si>
  <si>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</si>
  <si>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</si>
  <si>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</si>
  <si>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</si>
  <si>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</si>
  <si>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</si>
  <si>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</si>
  <si>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</si>
  <si>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</si>
  <si>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</si>
  <si>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</si>
  <si>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</si>
  <si>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</si>
  <si>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</si>
  <si>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</si>
  <si>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</si>
  <si>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</si>
  <si>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</si>
  <si>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</si>
  <si>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</si>
  <si>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</si>
  <si>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</si>
  <si>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</si>
  <si>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</si>
  <si>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</si>
  <si>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</si>
  <si>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</si>
  <si>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</si>
  <si>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</si>
  <si>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</si>
  <si>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</si>
  <si>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</si>
  <si>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</si>
  <si>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</si>
  <si>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</si>
  <si>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</si>
  <si>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</si>
  <si>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</si>
  <si>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</si>
  <si>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</si>
  <si>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</si>
  <si>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</si>
  <si>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</si>
  <si>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</si>
  <si>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</si>
  <si>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</si>
  <si>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</si>
  <si>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</si>
  <si>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</si>
  <si>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</si>
  <si>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</si>
  <si>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</si>
  <si>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</si>
  <si>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</si>
  <si>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</si>
  <si>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</si>
  <si>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</si>
  <si>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</si>
  <si>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</si>
  <si>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</si>
  <si>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</si>
  <si>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</si>
  <si>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</si>
  <si>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</si>
  <si>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</si>
  <si>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</si>
  <si>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</si>
  <si>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</si>
  <si>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</si>
  <si>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</si>
  <si>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</si>
  <si>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</si>
  <si>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</si>
  <si>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</si>
  <si>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</si>
  <si>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</si>
  <si>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</si>
  <si>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</si>
  <si>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</si>
  <si>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</si>
  <si>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</si>
  <si>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</si>
  <si>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</si>
  <si>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</si>
  <si>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</si>
  <si>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</si>
  <si>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</si>
  <si>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</si>
  <si>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</si>
  <si>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</si>
  <si>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</si>
  <si>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</si>
  <si>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</si>
  <si>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</si>
  <si>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</si>
  <si>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</si>
  <si>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</si>
  <si>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</si>
  <si>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</si>
  <si>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</si>
  <si>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</si>
  <si>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</si>
  <si>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</si>
  <si>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</si>
  <si>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</si>
  <si>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</si>
  <si>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</si>
  <si>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</si>
  <si>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</si>
  <si>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</si>
  <si>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</si>
  <si>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</si>
  <si>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</si>
  <si>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</si>
  <si>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</si>
  <si>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</si>
  <si>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</si>
  <si>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</si>
  <si>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</si>
  <si>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</si>
  <si>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</si>
  <si>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</si>
  <si>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</si>
  <si>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</si>
  <si>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</si>
  <si>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</si>
  <si>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</si>
  <si>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</si>
  <si>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</si>
  <si>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</si>
  <si>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</si>
  <si>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</si>
  <si>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</si>
  <si>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</si>
  <si>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</si>
  <si>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</si>
  <si>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</si>
  <si>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</si>
  <si>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</si>
  <si>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</si>
  <si>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</si>
  <si>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</si>
  <si>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</si>
  <si>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</si>
  <si>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</si>
  <si>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</si>
  <si>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</si>
  <si>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</si>
  <si>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</si>
  <si>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</si>
  <si>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</si>
  <si>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</si>
  <si>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</si>
  <si>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</si>
  <si>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</si>
  <si>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</si>
  <si>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</si>
  <si>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</si>
  <si>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</si>
  <si>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</si>
  <si>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</si>
  <si>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</si>
  <si>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</si>
  <si>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</si>
  <si>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</si>
  <si>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</si>
  <si>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</si>
  <si>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</si>
  <si>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</si>
  <si>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</si>
  <si>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</si>
  <si>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</si>
  <si>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</si>
  <si>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</si>
  <si>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</si>
  <si>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</si>
  <si>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</si>
  <si>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</si>
  <si>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</si>
  <si>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</si>
  <si>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</si>
  <si>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</si>
  <si>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</si>
  <si>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</si>
  <si>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</si>
  <si>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</si>
  <si>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</si>
  <si>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</si>
  <si>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</si>
  <si>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</si>
  <si>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</si>
  <si>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</si>
  <si>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</si>
  <si>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</si>
  <si>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</si>
  <si>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</si>
  <si>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</si>
  <si>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</si>
  <si>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</si>
  <si>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</si>
  <si>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</si>
  <si>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</si>
  <si>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</si>
  <si>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</si>
  <si>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</si>
  <si>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</si>
  <si>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</si>
  <si>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</si>
  <si>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</si>
  <si>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</si>
  <si>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</si>
  <si>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</si>
  <si>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</si>
  <si>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</si>
  <si>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</si>
  <si>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</si>
  <si>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</si>
  <si>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</si>
  <si>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</si>
  <si>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</si>
  <si>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</si>
  <si>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</si>
  <si>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</si>
  <si>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</si>
  <si>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</si>
  <si>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</si>
  <si>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</si>
  <si>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</si>
  <si>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</si>
  <si>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</si>
  <si>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</si>
  <si>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</si>
  <si>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</si>
  <si>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</si>
  <si>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</si>
  <si>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</si>
  <si>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</si>
  <si>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</si>
  <si>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</si>
  <si>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</si>
  <si>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</si>
  <si>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</si>
  <si>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</si>
  <si>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</si>
  <si>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</si>
  <si>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</si>
  <si>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</si>
  <si>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</si>
  <si>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</si>
  <si>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</si>
  <si>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</si>
  <si>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</si>
  <si>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</si>
  <si>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</si>
  <si>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</si>
  <si>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</si>
  <si>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</si>
  <si>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</si>
  <si>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</si>
  <si>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</si>
  <si>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</si>
  <si>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</si>
  <si>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</si>
  <si>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</si>
  <si>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</si>
  <si>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</si>
  <si>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</si>
  <si>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</si>
  <si>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</si>
  <si>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</si>
  <si>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</si>
  <si>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</si>
  <si>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</si>
  <si>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</si>
  <si>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</si>
  <si>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</si>
  <si>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</si>
  <si>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</si>
  <si>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</si>
  <si>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</si>
  <si>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</si>
  <si>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</si>
  <si>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</si>
  <si>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</si>
  <si>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</si>
  <si>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</si>
  <si>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</si>
  <si>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</si>
  <si>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</si>
  <si>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</si>
  <si>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</si>
  <si>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</si>
  <si>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</si>
  <si>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</si>
  <si>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</si>
  <si>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</si>
  <si>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</si>
  <si>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</si>
  <si>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</si>
  <si>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</si>
  <si>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</si>
  <si>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</si>
  <si>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</si>
  <si>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</si>
  <si>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</si>
  <si>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</si>
  <si>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</si>
  <si>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</si>
  <si>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</si>
  <si>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</si>
  <si>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</si>
  <si>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</si>
  <si>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</si>
  <si>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</si>
  <si>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</si>
  <si>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</si>
  <si>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</si>
  <si>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</si>
  <si>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</si>
  <si>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</si>
  <si>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</si>
  <si>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</si>
  <si>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</si>
  <si>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</si>
  <si>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</si>
  <si>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</si>
  <si>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</si>
  <si>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</si>
  <si>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</si>
  <si>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</si>
  <si>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</si>
  <si>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</si>
  <si>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</si>
  <si>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</si>
  <si>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</si>
  <si>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</si>
  <si>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</si>
  <si>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</si>
  <si>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</si>
  <si>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</si>
  <si>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</si>
  <si>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</si>
  <si>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</si>
  <si>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</si>
  <si>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</si>
  <si>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</si>
  <si>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</si>
  <si>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</si>
  <si>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</si>
  <si>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</si>
  <si>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</si>
  <si>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</si>
  <si>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</si>
  <si>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</si>
  <si>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</si>
  <si>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</si>
  <si>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</si>
  <si>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</si>
  <si>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</si>
  <si>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</si>
  <si>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</si>
  <si>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</si>
  <si>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</si>
  <si>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</si>
  <si>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</si>
  <si>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</si>
  <si>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</si>
  <si>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</si>
  <si>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</si>
  <si>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</si>
  <si>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</si>
  <si>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</si>
  <si>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</si>
  <si>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</si>
  <si>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</si>
  <si>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</si>
  <si>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</si>
  <si>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</si>
  <si>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</si>
  <si>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</si>
  <si>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</si>
  <si>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</si>
  <si>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</si>
  <si>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</si>
  <si>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</si>
  <si>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</si>
  <si>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</si>
  <si>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</si>
  <si>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</si>
  <si>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</si>
  <si>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</si>
  <si>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</si>
  <si>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</si>
  <si>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</si>
  <si>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</si>
  <si>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</si>
  <si>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</si>
  <si>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</si>
  <si>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</si>
  <si>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</si>
  <si>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</si>
  <si>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</si>
  <si>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</si>
  <si>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</si>
  <si>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</si>
  <si>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</si>
  <si>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</si>
  <si>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</si>
  <si>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</si>
  <si>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</si>
  <si>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</si>
  <si>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</si>
  <si>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</si>
  <si>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</si>
  <si>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</si>
  <si>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</si>
  <si>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</si>
  <si>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</si>
  <si>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</si>
  <si>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</si>
  <si>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</si>
  <si>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</si>
  <si>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</si>
  <si>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</si>
  <si>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</si>
  <si>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</si>
  <si>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</si>
  <si>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</si>
  <si>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</si>
  <si>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</si>
  <si>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</si>
  <si>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</si>
  <si>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</si>
  <si>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</si>
  <si>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</si>
  <si>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</si>
  <si>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</si>
  <si>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</si>
  <si>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</si>
  <si>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</si>
  <si>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</si>
  <si>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</si>
  <si>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</si>
  <si>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</si>
  <si>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</si>
  <si>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</si>
  <si>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</si>
  <si>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</si>
  <si>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</si>
  <si>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</si>
  <si>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</si>
  <si>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</si>
  <si>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</si>
  <si>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</si>
  <si>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</si>
  <si>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</si>
  <si>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</si>
  <si>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</si>
  <si>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</si>
  <si>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</si>
  <si>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</si>
  <si>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</si>
  <si>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</si>
  <si>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</si>
  <si>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</si>
  <si>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</si>
  <si>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</si>
  <si>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</si>
  <si>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</si>
  <si>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</si>
  <si>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</si>
  <si>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</si>
  <si>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</si>
  <si>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</si>
  <si>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</si>
  <si>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</si>
  <si>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</si>
  <si>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</si>
  <si>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</si>
  <si>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</si>
  <si>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</si>
  <si>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</si>
  <si>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</si>
  <si>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</si>
  <si>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</si>
  <si>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</si>
  <si>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</si>
  <si>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</si>
  <si>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</si>
  <si>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</si>
  <si>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</si>
  <si>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</si>
  <si>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</si>
  <si>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</si>
  <si>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</si>
  <si>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</si>
  <si>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</si>
  <si>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</si>
  <si>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</si>
  <si>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</si>
  <si>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</si>
  <si>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</si>
  <si>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</si>
  <si>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</si>
  <si>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</si>
  <si>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</si>
  <si>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</si>
  <si>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</si>
  <si>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</si>
  <si>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</si>
  <si>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</si>
  <si>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</si>
  <si>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</si>
  <si>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</si>
  <si>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</si>
  <si>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</si>
  <si>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</si>
  <si>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</si>
  <si>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</si>
  <si>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</si>
  <si>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</si>
  <si>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</si>
  <si>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</si>
  <si>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</si>
  <si>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</si>
  <si>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</si>
  <si>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</si>
  <si>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</si>
  <si>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</si>
  <si>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</si>
  <si>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</si>
  <si>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</si>
  <si>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</si>
  <si>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</si>
  <si>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</si>
  <si>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</si>
  <si>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</si>
  <si>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</si>
  <si>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</si>
  <si>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</si>
  <si>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</si>
  <si>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</si>
  <si>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</si>
  <si>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</si>
  <si>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</si>
  <si>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</si>
  <si>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</si>
  <si>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</si>
  <si>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</si>
  <si>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</si>
  <si>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</si>
  <si>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</si>
  <si>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</si>
  <si>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</si>
  <si>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</si>
  <si>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</si>
  <si>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</si>
  <si>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</si>
  <si>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</si>
  <si>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</si>
  <si>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</si>
  <si>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</si>
  <si>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</si>
  <si>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</si>
  <si>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</si>
  <si>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</si>
  <si>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</si>
  <si>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</si>
  <si>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</si>
  <si>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</si>
  <si>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</si>
  <si>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</si>
  <si>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</si>
  <si>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</si>
  <si>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</si>
  <si>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</si>
  <si>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</si>
  <si>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</si>
  <si>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</si>
  <si>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</si>
  <si>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</si>
  <si>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</si>
  <si>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</si>
  <si>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</si>
  <si>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</si>
  <si>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</si>
  <si>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</si>
  <si>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</si>
  <si>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</si>
  <si>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</si>
  <si>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</si>
  <si>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</si>
  <si>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</si>
  <si>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</si>
  <si>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</si>
  <si>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</si>
  <si>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</si>
  <si>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</si>
  <si>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</si>
  <si>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</si>
  <si>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</si>
  <si>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</si>
  <si>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</si>
  <si>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</si>
  <si>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</si>
  <si>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</si>
  <si>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</si>
  <si>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</si>
  <si>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</si>
  <si>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</si>
  <si>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</si>
  <si>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</si>
  <si>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</si>
  <si>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</si>
  <si>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</si>
  <si>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</si>
  <si>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</si>
  <si>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</si>
  <si>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</si>
  <si>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</si>
  <si>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</si>
  <si>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</si>
  <si>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</si>
  <si>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</si>
  <si>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</si>
  <si>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</si>
  <si>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</si>
  <si>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</si>
  <si>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</si>
  <si>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</si>
  <si>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</si>
  <si>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</si>
  <si>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</si>
  <si>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</si>
  <si>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</si>
  <si>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</si>
  <si>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</si>
  <si>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</si>
  <si>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</si>
  <si>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</si>
  <si>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</si>
  <si>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</si>
  <si>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</si>
  <si>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</si>
  <si>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</si>
  <si>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</si>
  <si>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</si>
  <si>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</si>
  <si>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</si>
  <si>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</si>
  <si>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</si>
  <si>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</si>
  <si>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</si>
  <si>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</si>
  <si>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</si>
  <si>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</si>
  <si>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</si>
  <si>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</si>
  <si>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</si>
  <si>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</si>
  <si>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</si>
  <si>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</si>
  <si>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</si>
  <si>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</si>
  <si>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</si>
  <si>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</si>
  <si>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</si>
  <si>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</si>
  <si>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</si>
  <si>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</si>
  <si>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</si>
  <si>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</si>
  <si>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</si>
  <si>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</si>
  <si>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</si>
  <si>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</si>
  <si>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</si>
  <si>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</si>
  <si>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</si>
  <si>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</si>
  <si>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</si>
  <si>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</si>
  <si>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</si>
  <si>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</si>
  <si>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</si>
  <si>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</si>
  <si>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</si>
  <si>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</si>
  <si>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</si>
  <si>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</si>
  <si>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</si>
  <si>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</si>
  <si>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</si>
  <si>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</si>
  <si>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</si>
  <si>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</si>
  <si>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</si>
  <si>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</si>
  <si>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</si>
  <si>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</si>
  <si>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</si>
  <si>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</si>
  <si>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</si>
  <si>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</si>
  <si>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</si>
  <si>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</si>
  <si>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</si>
  <si>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</si>
  <si>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</si>
  <si>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</si>
  <si>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</si>
  <si>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</si>
  <si>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</si>
  <si>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</si>
  <si>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</si>
  <si>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</si>
  <si>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</si>
  <si>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</si>
  <si>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</si>
  <si>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</si>
  <si>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</si>
  <si>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</si>
  <si>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</si>
  <si>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</si>
  <si>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</si>
  <si>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</si>
  <si>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</si>
  <si>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</si>
  <si>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</si>
  <si>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</si>
  <si>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</si>
  <si>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</si>
  <si>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</si>
  <si>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</si>
  <si>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</si>
  <si>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</si>
  <si>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</si>
  <si>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</si>
  <si>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</si>
  <si>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</si>
  <si>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</si>
  <si>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</si>
  <si>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</si>
  <si>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</si>
  <si>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</si>
  <si>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</si>
  <si>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</si>
  <si>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</si>
  <si>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</si>
  <si>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</si>
  <si>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</si>
  <si>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</si>
  <si>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</si>
  <si>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</si>
  <si>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</si>
  <si>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</si>
  <si>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</si>
  <si>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</si>
  <si>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</si>
  <si>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</si>
  <si>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</si>
  <si>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</si>
  <si>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</si>
  <si>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</si>
  <si>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</si>
  <si>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</si>
  <si>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</si>
  <si>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</si>
  <si>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</si>
  <si>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</si>
  <si>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</si>
  <si>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</si>
  <si>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</si>
  <si>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</si>
  <si>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</si>
  <si>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</si>
  <si>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</si>
  <si>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</si>
  <si>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</si>
  <si>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</si>
  <si>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</si>
  <si>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</si>
  <si>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</si>
  <si>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</si>
  <si>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</si>
  <si>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</si>
  <si>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</si>
  <si>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</si>
  <si>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</si>
  <si>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</si>
  <si>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</si>
  <si>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</si>
  <si>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</si>
  <si>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</si>
  <si>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</si>
  <si>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</si>
  <si>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</si>
  <si>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</si>
  <si>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</si>
  <si>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</si>
  <si>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</si>
  <si>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</si>
  <si>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</si>
  <si>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</si>
  <si>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</si>
  <si>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</si>
  <si>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</si>
  <si>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</si>
  <si>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</si>
  <si>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</si>
  <si>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</si>
  <si>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</si>
  <si>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</si>
  <si>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</si>
  <si>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</si>
  <si>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</si>
  <si>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</si>
  <si>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</si>
  <si>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</si>
  <si>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</si>
  <si>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</si>
  <si>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</si>
  <si>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</si>
  <si>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</si>
  <si>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</si>
  <si>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</si>
  <si>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</si>
  <si>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</si>
  <si>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</si>
  <si>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</si>
  <si>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</si>
  <si>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</si>
  <si>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</si>
  <si>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</si>
  <si>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</si>
  <si>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</si>
  <si>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</si>
  <si>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</si>
  <si>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</si>
  <si>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</si>
  <si>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</si>
  <si>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</si>
  <si>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</si>
  <si>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</si>
  <si>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</si>
  <si>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</si>
  <si>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</si>
  <si>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</si>
  <si>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</si>
  <si>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</si>
  <si>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</si>
  <si>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</si>
  <si>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</si>
  <si>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</si>
  <si>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</si>
  <si>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</si>
  <si>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</si>
  <si>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</si>
  <si>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</si>
  <si>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</si>
  <si>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</si>
  <si>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</si>
  <si>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</si>
  <si>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</si>
  <si>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</si>
  <si>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</si>
  <si>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</si>
  <si>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</si>
  <si>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</si>
  <si>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</si>
  <si>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</si>
  <si>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</si>
  <si>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</si>
  <si>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</si>
  <si>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</si>
  <si>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</si>
  <si>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</si>
  <si>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</si>
  <si>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</si>
  <si>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</si>
  <si>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</si>
  <si>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</si>
  <si>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</si>
  <si>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</si>
  <si>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</si>
  <si>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</si>
  <si>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</si>
  <si>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</si>
  <si>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</si>
  <si>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</si>
  <si>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</si>
  <si>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</si>
  <si>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</si>
  <si>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</si>
  <si>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</si>
  <si>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</si>
  <si>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</si>
  <si>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</si>
  <si>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</si>
  <si>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</si>
  <si>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</si>
  <si>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</si>
  <si>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</si>
  <si>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</si>
  <si>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</si>
  <si>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</si>
  <si>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</si>
  <si>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</si>
  <si>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</si>
  <si>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</si>
  <si>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</si>
  <si>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</si>
  <si>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</si>
  <si>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</si>
  <si>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</si>
  <si>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</si>
  <si>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</si>
  <si>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</si>
  <si>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</si>
  <si>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</si>
  <si>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</si>
  <si>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</si>
  <si>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</si>
  <si>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</si>
  <si>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</si>
  <si>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</si>
  <si>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</si>
  <si>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</si>
  <si>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</si>
  <si>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</si>
  <si>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</si>
  <si>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</si>
  <si>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</si>
  <si>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</si>
  <si>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</si>
  <si>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</si>
  <si>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</si>
  <si>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</si>
  <si>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</si>
  <si>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</si>
  <si>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</si>
  <si>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</si>
  <si>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</si>
  <si>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</si>
  <si>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</si>
  <si>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</si>
  <si>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</si>
  <si>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</si>
  <si>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</si>
  <si>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</si>
  <si>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</si>
  <si>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</si>
  <si>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</si>
  <si>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</si>
  <si>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</si>
  <si>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</si>
  <si>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</si>
  <si>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</si>
  <si>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</si>
  <si>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</si>
  <si>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</si>
  <si>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</si>
  <si>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</si>
  <si>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</si>
  <si>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</si>
  <si>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</si>
  <si>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</si>
  <si>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</si>
  <si>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</si>
  <si>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</si>
  <si>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</si>
  <si>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</si>
  <si>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</si>
  <si>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</si>
  <si>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</si>
  <si>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</si>
  <si>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</si>
  <si>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</si>
  <si>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</si>
  <si>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</si>
  <si>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</si>
  <si>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</si>
  <si>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</si>
  <si>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</si>
  <si>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</si>
  <si>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</si>
  <si>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</si>
  <si>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</si>
  <si>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</si>
  <si>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</si>
  <si>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</si>
  <si>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</si>
  <si>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</si>
  <si>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</si>
  <si>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</si>
  <si>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</si>
  <si>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</si>
  <si>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</si>
  <si>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</si>
  <si>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</si>
  <si>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</si>
  <si>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</si>
  <si>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</si>
  <si>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</si>
  <si>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</si>
  <si>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</si>
  <si>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</si>
  <si>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</si>
  <si>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</si>
  <si>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</si>
  <si>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</si>
  <si>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</si>
  <si>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</si>
  <si>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</si>
  <si>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</si>
  <si>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</si>
  <si>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</si>
  <si>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</si>
  <si>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</si>
  <si>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</si>
  <si>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</si>
  <si>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</si>
  <si>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</si>
  <si>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</si>
  <si>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</si>
  <si>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</si>
  <si>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</si>
  <si>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</si>
  <si>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</si>
  <si>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</si>
  <si>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</si>
  <si>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</si>
  <si>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</si>
  <si>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</si>
  <si>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</si>
  <si>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</si>
  <si>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</si>
  <si>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</si>
  <si>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</si>
  <si>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</si>
  <si>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</si>
  <si>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</si>
  <si>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</si>
  <si>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</si>
  <si>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</si>
  <si>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</si>
  <si>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</si>
  <si>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</si>
  <si>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</si>
  <si>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</si>
  <si>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</si>
  <si>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</si>
  <si>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</si>
  <si>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</si>
  <si>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</si>
  <si>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</si>
  <si>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</si>
  <si>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</si>
  <si>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</si>
  <si>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</si>
  <si>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</si>
  <si>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</si>
  <si>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</si>
  <si>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</si>
  <si>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</si>
  <si>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</si>
  <si>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</si>
  <si>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</si>
  <si>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</si>
  <si>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</si>
  <si>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</si>
  <si>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</si>
  <si>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</si>
  <si>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</si>
  <si>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</si>
  <si>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</si>
  <si>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</si>
  <si>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</si>
  <si>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</si>
  <si>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</si>
  <si>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</si>
  <si>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</si>
  <si>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</si>
  <si>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</si>
  <si>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</si>
  <si>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</si>
  <si>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</si>
  <si>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</si>
  <si>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</si>
  <si>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</si>
  <si>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</si>
  <si>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</si>
  <si>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</si>
  <si>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</si>
  <si>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</si>
  <si>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</si>
  <si>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</si>
  <si>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</si>
  <si>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</si>
  <si>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</si>
  <si>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</si>
  <si>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</si>
  <si>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</si>
  <si>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</si>
  <si>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</si>
  <si>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</si>
  <si>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</si>
  <si>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</si>
  <si>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</si>
  <si>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</si>
  <si>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</si>
  <si>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</si>
  <si>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</si>
  <si>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</si>
  <si>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</si>
  <si>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</si>
  <si>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</si>
  <si>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</si>
  <si>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</si>
  <si>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</si>
  <si>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</si>
  <si>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</si>
  <si>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</si>
  <si>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</si>
  <si>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</si>
  <si>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</si>
  <si>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</si>
  <si>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</si>
  <si>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</si>
  <si>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</si>
  <si>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</si>
  <si>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</si>
  <si>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</si>
  <si>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</si>
  <si>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</si>
  <si>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</si>
  <si>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</si>
  <si>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</si>
  <si>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</si>
  <si>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</si>
  <si>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</si>
  <si>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</si>
  <si>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</si>
  <si>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</si>
  <si>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</si>
  <si>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</si>
  <si>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</si>
  <si>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</si>
  <si>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</si>
  <si>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</si>
  <si>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</si>
  <si>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</si>
  <si>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</si>
  <si>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</si>
  <si>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</si>
  <si>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</si>
  <si>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</si>
  <si>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</si>
  <si>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</si>
  <si>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</si>
  <si>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</si>
  <si>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</si>
  <si>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</si>
  <si>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</si>
  <si>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</si>
  <si>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</si>
  <si>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</si>
  <si>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</si>
  <si>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</si>
  <si>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</si>
  <si>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</si>
  <si>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</si>
  <si>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</si>
  <si>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</si>
  <si>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</si>
  <si>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</si>
  <si>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</si>
  <si>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</si>
  <si>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</si>
  <si>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</si>
  <si>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</si>
  <si>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</si>
  <si>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</si>
  <si>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</si>
  <si>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</si>
  <si>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</si>
  <si>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</si>
  <si>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</si>
  <si>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</si>
  <si>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</si>
  <si>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</si>
  <si>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</si>
  <si>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</si>
  <si>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</si>
  <si>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</si>
  <si>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</si>
  <si>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</si>
  <si>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</si>
  <si>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</si>
  <si>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</si>
  <si>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</si>
  <si>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</si>
  <si>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</si>
  <si>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</si>
  <si>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</si>
  <si>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</si>
  <si>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</si>
  <si>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</si>
  <si>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</si>
  <si>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</si>
  <si>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</si>
  <si>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</si>
  <si>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</si>
  <si>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</si>
  <si>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</si>
  <si>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</si>
  <si>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</si>
  <si>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</si>
  <si>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</si>
  <si>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</si>
  <si>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</si>
  <si>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</si>
  <si>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</si>
  <si>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</si>
  <si>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</si>
  <si>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</si>
  <si>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</si>
  <si>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</si>
  <si>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</si>
  <si>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</si>
  <si>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</si>
  <si>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</si>
  <si>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</si>
  <si>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</si>
  <si>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</si>
  <si>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</si>
  <si>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</si>
  <si>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</si>
  <si>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</si>
  <si>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</si>
  <si>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</si>
  <si>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</si>
  <si>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</si>
  <si>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</si>
  <si>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</si>
  <si>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</si>
  <si>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</si>
  <si>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</si>
  <si>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</si>
  <si>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</si>
  <si>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</si>
  <si>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</si>
  <si>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</si>
  <si>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</si>
  <si>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</si>
  <si>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</si>
  <si>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</si>
  <si>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</si>
  <si>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</si>
  <si>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</si>
  <si>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</si>
  <si>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</si>
  <si>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</si>
  <si>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</si>
  <si>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</si>
  <si>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</si>
  <si>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</si>
  <si>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</si>
  <si>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</si>
  <si>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</si>
  <si>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</si>
  <si>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</si>
  <si>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</si>
  <si>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</si>
  <si>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</si>
  <si>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</si>
  <si>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</si>
  <si>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</si>
  <si>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</si>
  <si>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</si>
  <si>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</si>
  <si>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</si>
  <si>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</si>
  <si>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</si>
  <si>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</si>
  <si>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</si>
  <si>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</si>
  <si>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</si>
  <si>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</si>
  <si>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</si>
  <si>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</si>
  <si>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</si>
  <si>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</si>
  <si>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</si>
  <si>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</si>
  <si>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</si>
  <si>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</si>
  <si>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</si>
  <si>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</si>
  <si>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</si>
  <si>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</si>
  <si>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</si>
  <si>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</si>
  <si>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</si>
  <si>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</si>
  <si>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</si>
  <si>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</si>
  <si>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</si>
  <si>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</si>
  <si>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</si>
  <si>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</si>
  <si>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</si>
  <si>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</si>
  <si>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</si>
  <si>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</si>
  <si>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</si>
  <si>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</si>
  <si>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</si>
  <si>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</si>
  <si>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</si>
  <si>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</si>
  <si>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</si>
  <si>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</si>
  <si>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</si>
  <si>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</si>
  <si>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</si>
  <si>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</si>
  <si>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</si>
  <si>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</si>
  <si>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</si>
  <si>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</si>
  <si>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</si>
  <si>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</si>
  <si>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</si>
  <si>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</si>
  <si>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</si>
  <si>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</si>
  <si>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</si>
  <si>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</si>
  <si>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</si>
  <si>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</si>
  <si>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</si>
  <si>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</si>
  <si>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</si>
  <si>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</si>
  <si>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</si>
  <si>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</si>
  <si>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</si>
  <si>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</si>
  <si>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</si>
  <si>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</si>
  <si>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</si>
  <si>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</si>
  <si>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</si>
  <si>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</si>
  <si>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</si>
  <si>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</si>
  <si>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</si>
  <si>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</si>
  <si>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</si>
  <si>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</si>
  <si>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</si>
  <si>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</si>
  <si>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</si>
  <si>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</si>
  <si>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</si>
  <si>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</si>
  <si>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</si>
  <si>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</si>
  <si>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</si>
  <si>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</si>
  <si>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</si>
  <si>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</si>
  <si>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</si>
  <si>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</si>
  <si>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</si>
  <si>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</si>
  <si>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</si>
  <si>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</si>
  <si>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</si>
  <si>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</si>
  <si>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</si>
  <si>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</si>
  <si>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</si>
  <si>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</si>
  <si>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</si>
  <si>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</si>
  <si>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</si>
  <si>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</si>
  <si>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</si>
  <si>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</si>
  <si>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</si>
  <si>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</si>
  <si>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</si>
  <si>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</si>
  <si>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</si>
  <si>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</si>
  <si>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</si>
  <si>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</si>
  <si>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</si>
  <si>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</si>
  <si>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</si>
  <si>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</si>
  <si>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</si>
  <si>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</si>
  <si>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</si>
  <si>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</si>
  <si>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</si>
  <si>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</si>
  <si>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</si>
  <si>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</si>
  <si>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</si>
  <si>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</si>
  <si>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</si>
  <si>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</si>
  <si>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</si>
  <si>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</si>
  <si>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</si>
  <si>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</si>
  <si>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</si>
  <si>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</si>
  <si>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</si>
  <si>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</si>
  <si>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</si>
  <si>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</si>
  <si>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</si>
  <si>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</si>
  <si>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</si>
  <si>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</si>
  <si>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</si>
  <si>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</si>
  <si>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</si>
  <si>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</si>
  <si>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</si>
  <si>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</si>
  <si>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</si>
  <si>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</si>
  <si>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</si>
  <si>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</si>
  <si>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</si>
  <si>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</si>
  <si>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</si>
  <si>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</si>
  <si>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</si>
  <si>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</si>
  <si>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</si>
  <si>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</si>
  <si>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</si>
  <si>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</si>
  <si>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</si>
  <si>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</si>
  <si>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</si>
  <si>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</si>
  <si>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</si>
  <si>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</si>
  <si>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</si>
  <si>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</si>
  <si>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</si>
  <si>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</si>
  <si>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</si>
  <si>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</si>
  <si>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</si>
  <si>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</si>
  <si>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</si>
  <si>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</si>
  <si>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</si>
  <si>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</si>
  <si>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</si>
  <si>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</si>
  <si>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</si>
  <si>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</si>
  <si>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</si>
  <si>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</si>
  <si>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</si>
  <si>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</si>
  <si>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</si>
  <si>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</si>
  <si>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</si>
  <si>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</si>
  <si>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</si>
  <si>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</si>
  <si>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</si>
  <si>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</si>
  <si>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</si>
  <si>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</si>
  <si>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</si>
  <si>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</si>
  <si>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</si>
  <si>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</si>
  <si>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</si>
  <si>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</si>
  <si>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</si>
  <si>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</si>
  <si>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</si>
  <si>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</si>
  <si>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</si>
  <si>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</si>
  <si>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</si>
  <si>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</si>
  <si>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</si>
  <si>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</si>
  <si>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</si>
  <si>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</si>
  <si>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</si>
  <si>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</si>
  <si>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</si>
  <si>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</si>
  <si>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</si>
  <si>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</si>
  <si>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</si>
  <si>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</si>
  <si>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</si>
  <si>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</si>
  <si>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</si>
  <si>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</si>
  <si>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</si>
  <si>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</si>
  <si>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</si>
  <si>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</si>
  <si>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</si>
  <si>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</si>
  <si>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</si>
  <si>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</si>
  <si>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</si>
  <si>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</si>
  <si>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</si>
  <si>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</si>
  <si>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</si>
  <si>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</si>
  <si>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</si>
  <si>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</si>
  <si>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</si>
  <si>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</si>
  <si>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</si>
  <si>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</si>
  <si>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</si>
  <si>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</si>
  <si>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</si>
  <si>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</si>
  <si>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</si>
  <si>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</si>
  <si>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</si>
  <si>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</si>
  <si>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</si>
  <si>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</si>
  <si>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</si>
  <si>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</si>
  <si>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</si>
  <si>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</si>
  <si>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</si>
  <si>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</si>
  <si>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</si>
  <si>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</si>
  <si>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</si>
  <si>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</si>
  <si>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</si>
  <si>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</si>
  <si>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</si>
  <si>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</si>
  <si>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</si>
  <si>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</si>
  <si>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</si>
  <si>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</si>
  <si>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</si>
  <si>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</si>
  <si>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</si>
  <si>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</si>
  <si>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</si>
  <si>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</si>
  <si>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</si>
  <si>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</si>
  <si>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</si>
  <si>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</si>
  <si>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</si>
  <si>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</si>
  <si>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</si>
  <si>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</si>
  <si>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</si>
  <si>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</si>
  <si>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</si>
  <si>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</si>
  <si>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</si>
  <si>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</si>
  <si>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</si>
  <si>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</si>
  <si>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</si>
  <si>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</si>
  <si>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</si>
  <si>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</si>
  <si>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</si>
  <si>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</si>
  <si>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</si>
  <si>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</si>
  <si>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</si>
  <si>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</si>
  <si>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</si>
  <si>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</si>
  <si>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</si>
  <si>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</si>
  <si>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</si>
  <si>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</si>
  <si>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</si>
  <si>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</si>
  <si>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</si>
  <si>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</si>
  <si>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</si>
  <si>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</si>
  <si>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</si>
  <si>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</si>
  <si>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</si>
  <si>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</si>
  <si>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</si>
  <si>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</si>
  <si>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</si>
  <si>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</si>
  <si>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</si>
  <si>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</si>
  <si>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</si>
  <si>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</si>
  <si>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</si>
  <si>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</si>
  <si>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</si>
  <si>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</si>
  <si>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</si>
  <si>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</si>
  <si>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</si>
  <si>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</si>
  <si>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</si>
  <si>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</si>
  <si>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</si>
  <si>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</si>
  <si>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</si>
  <si>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</si>
  <si>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</si>
  <si>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</si>
  <si>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</si>
  <si>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</si>
  <si>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</si>
  <si>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</si>
  <si>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</si>
  <si>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</si>
  <si>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</si>
  <si>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</si>
  <si>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</si>
  <si>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</si>
  <si>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</si>
  <si>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</si>
  <si>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</si>
  <si>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</si>
  <si>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</si>
  <si>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</si>
  <si>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</si>
  <si>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</si>
  <si>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</si>
  <si>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</si>
  <si>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</si>
  <si>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</si>
  <si>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</si>
  <si>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</si>
  <si>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</si>
  <si>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</si>
  <si>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</si>
  <si>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</si>
  <si>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</si>
  <si>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</si>
  <si>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</si>
  <si>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</si>
  <si>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</si>
  <si>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</si>
  <si>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</si>
  <si>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</si>
  <si>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</si>
  <si>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</si>
  <si>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</si>
  <si>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</si>
  <si>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</si>
  <si>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</si>
  <si>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</si>
  <si>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</si>
  <si>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</si>
  <si>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</si>
  <si>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</si>
  <si>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</si>
  <si>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</si>
  <si>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</si>
  <si>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</si>
  <si>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</si>
  <si>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</si>
  <si>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</si>
  <si>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</si>
  <si>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</si>
  <si>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</si>
  <si>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</si>
  <si>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</si>
  <si>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</si>
  <si>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</si>
  <si>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</si>
  <si>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</si>
  <si>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</si>
  <si>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</si>
  <si>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</si>
  <si>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</si>
  <si>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</si>
  <si>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</si>
  <si>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</si>
  <si>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</si>
  <si>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</si>
  <si>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</si>
  <si>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</si>
  <si>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</si>
  <si>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</si>
  <si>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</si>
  <si>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</si>
  <si>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</si>
  <si>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</si>
  <si>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</si>
  <si>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</si>
  <si>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</si>
  <si>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</si>
  <si>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</si>
  <si>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</si>
  <si>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</si>
  <si>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</si>
  <si>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</si>
  <si>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</si>
  <si>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</si>
  <si>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</si>
  <si>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</si>
  <si>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</si>
  <si>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</si>
  <si>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</si>
  <si>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</si>
  <si>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</si>
  <si>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</si>
  <si>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</si>
  <si>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</si>
  <si>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</si>
  <si>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</si>
  <si>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</si>
  <si>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</si>
  <si>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</si>
  <si>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</si>
  <si>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</si>
  <si>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</si>
  <si>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</si>
  <si>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</si>
  <si>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</si>
  <si>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</si>
  <si>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</si>
  <si>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</si>
  <si>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</si>
  <si>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</si>
  <si>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</si>
  <si>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</si>
  <si>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</si>
  <si>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</si>
  <si>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</si>
  <si>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</si>
  <si>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</si>
  <si>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</si>
  <si>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</si>
  <si>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</si>
  <si>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</si>
  <si>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</si>
  <si>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</si>
  <si>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</si>
  <si>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</si>
  <si>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</si>
  <si>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</si>
  <si>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</si>
  <si>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</si>
  <si>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</si>
  <si>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</si>
  <si>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</si>
  <si>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</si>
  <si>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</si>
  <si>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</si>
  <si>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</si>
  <si>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</si>
  <si>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</si>
  <si>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</si>
  <si>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</si>
  <si>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</si>
  <si>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</si>
  <si>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</si>
  <si>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</si>
  <si>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</si>
  <si>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</si>
  <si>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</si>
  <si>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</si>
  <si>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</si>
  <si>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</si>
  <si>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</si>
  <si>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</si>
  <si>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</si>
  <si>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</si>
  <si>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</si>
  <si>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</si>
  <si>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</si>
  <si>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</si>
  <si>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</si>
  <si>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</si>
  <si>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</si>
  <si>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</si>
  <si>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</si>
  <si>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</si>
  <si>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</si>
  <si>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</si>
  <si>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</si>
  <si>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</si>
  <si>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</si>
  <si>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</si>
  <si>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</si>
  <si>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</si>
  <si>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</si>
  <si>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</si>
  <si>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</si>
  <si>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</si>
  <si>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</si>
  <si>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</si>
  <si>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</si>
  <si>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</si>
  <si>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</si>
  <si>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</si>
  <si>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</si>
  <si>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</si>
  <si>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</si>
  <si>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</si>
  <si>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</si>
  <si>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</si>
  <si>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</si>
  <si>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</si>
  <si>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</si>
  <si>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</si>
  <si>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</si>
  <si>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</si>
  <si>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</si>
  <si>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</si>
  <si>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</si>
  <si>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</si>
  <si>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</si>
  <si>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</si>
  <si>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</si>
  <si>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</si>
  <si>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</si>
  <si>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</si>
  <si>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</si>
  <si>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</si>
  <si>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</si>
  <si>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</si>
  <si>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</si>
  <si>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</si>
  <si>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</si>
  <si>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</si>
  <si>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</si>
  <si>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</si>
  <si>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</si>
  <si>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</si>
  <si>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</si>
  <si>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</si>
  <si>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</si>
  <si>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</si>
  <si>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</si>
  <si>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</si>
  <si>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</si>
  <si>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</si>
  <si>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</si>
  <si>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</si>
  <si>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</si>
  <si>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</si>
  <si>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</si>
  <si>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</si>
  <si>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</si>
  <si>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</si>
  <si>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</si>
  <si>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</si>
  <si>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</si>
  <si>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</si>
  <si>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</si>
  <si>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</si>
  <si>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</si>
  <si>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</si>
  <si>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</si>
  <si>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</si>
  <si>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</si>
  <si>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</si>
  <si>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</si>
  <si>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</si>
  <si>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</si>
  <si>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</si>
  <si>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</si>
  <si>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</si>
  <si>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</si>
  <si>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</si>
  <si>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</si>
  <si>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</si>
  <si>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</si>
  <si>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</si>
  <si>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</si>
  <si>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</si>
  <si>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</si>
  <si>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</si>
  <si>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</si>
  <si>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</si>
  <si>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</si>
  <si>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</si>
  <si>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</si>
  <si>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</si>
  <si>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</si>
  <si>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</si>
  <si>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</si>
  <si>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</si>
  <si>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</si>
  <si>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</si>
  <si>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</si>
  <si>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</si>
  <si>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</si>
  <si>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</si>
  <si>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</si>
  <si>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</si>
  <si>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</si>
  <si>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</si>
  <si>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</si>
  <si>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</si>
  <si>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</si>
  <si>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</si>
  <si>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</si>
  <si>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</si>
  <si>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</si>
  <si>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</si>
  <si>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</si>
  <si>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</si>
  <si>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</si>
  <si>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</si>
  <si>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</si>
  <si>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</si>
  <si>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</si>
  <si>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</si>
  <si>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</si>
  <si>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</si>
  <si>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</si>
  <si>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</si>
  <si>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</si>
  <si>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</si>
  <si>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</si>
  <si>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</si>
  <si>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</si>
  <si>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</si>
  <si>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</si>
  <si>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</si>
  <si>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</si>
  <si>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</si>
  <si>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</si>
  <si>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</si>
  <si>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</si>
  <si>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</si>
  <si>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</si>
  <si>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</si>
  <si>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</si>
  <si>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</si>
  <si>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</si>
  <si>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</si>
  <si>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</si>
  <si>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</si>
  <si>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</si>
  <si>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</si>
  <si>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</si>
  <si>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</si>
  <si>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</si>
  <si>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</si>
  <si>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</si>
  <si>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</si>
  <si>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</si>
  <si>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</si>
  <si>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</si>
  <si>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</si>
  <si>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</si>
  <si>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</si>
  <si>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</si>
  <si>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</si>
  <si>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</si>
  <si>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</si>
  <si>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</si>
  <si>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</si>
  <si>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</si>
  <si>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</si>
  <si>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</si>
  <si>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</si>
  <si>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</si>
  <si>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</si>
  <si>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</si>
  <si>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</si>
  <si>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</si>
  <si>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</si>
  <si>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</si>
  <si>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</si>
  <si>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</si>
  <si>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</si>
  <si>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</si>
  <si>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</si>
  <si>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</si>
  <si>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</si>
  <si>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</si>
  <si>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</si>
  <si>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</si>
  <si>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</si>
  <si>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</si>
  <si>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</si>
  <si>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</si>
  <si>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</si>
  <si>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</si>
  <si>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</si>
  <si>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</si>
  <si>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</si>
  <si>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</si>
  <si>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</si>
  <si>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</si>
  <si>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</si>
  <si>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</si>
  <si>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</si>
  <si>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</si>
  <si>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</si>
  <si>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</si>
  <si>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</si>
  <si>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</si>
  <si>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</si>
  <si>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</si>
  <si>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</si>
  <si>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</si>
  <si>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</si>
  <si>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</si>
  <si>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</si>
  <si>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</si>
  <si>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</si>
  <si>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</si>
  <si>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</si>
  <si>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</si>
  <si>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</si>
  <si>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</si>
  <si>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</si>
  <si>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</si>
  <si>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</si>
  <si>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</si>
  <si>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</si>
  <si>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</si>
  <si>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</si>
  <si>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</si>
  <si>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</si>
  <si>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</si>
  <si>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</si>
  <si>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</si>
  <si>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</si>
  <si>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</si>
  <si>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</si>
  <si>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</si>
  <si>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</si>
  <si>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</si>
  <si>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</si>
  <si>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</si>
  <si>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</si>
  <si>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</si>
  <si>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</si>
  <si>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</si>
  <si>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</si>
  <si>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</si>
  <si>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</si>
  <si>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</si>
  <si>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</si>
  <si>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</si>
  <si>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</si>
  <si>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</si>
  <si>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</si>
  <si>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</si>
  <si>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</si>
  <si>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</si>
  <si>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</si>
  <si>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</si>
  <si>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</si>
  <si>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</si>
  <si>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</si>
  <si>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</si>
  <si>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</si>
  <si>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</si>
  <si>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</si>
  <si>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</si>
  <si>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</si>
  <si>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</si>
  <si>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</si>
  <si>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</si>
  <si>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</si>
  <si>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</si>
  <si>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</si>
  <si>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</si>
  <si>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</si>
  <si>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</si>
  <si>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</si>
  <si>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</si>
  <si>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</si>
  <si>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</si>
  <si>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</si>
  <si>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</si>
  <si>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</si>
  <si>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</si>
  <si>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</si>
  <si>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</si>
  <si>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</si>
  <si>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</si>
  <si>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</si>
  <si>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</si>
  <si>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</si>
  <si>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</si>
  <si>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</si>
  <si>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</si>
  <si>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</si>
  <si>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</si>
  <si>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</si>
  <si>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</si>
  <si>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</si>
  <si>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</si>
  <si>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</si>
  <si>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</si>
  <si>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</si>
  <si>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</si>
  <si>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</si>
  <si>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</si>
  <si>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</si>
  <si>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</si>
  <si>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</si>
  <si>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</si>
  <si>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</si>
  <si>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</si>
  <si>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</si>
  <si>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</si>
  <si>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</si>
  <si>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</si>
  <si>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</si>
  <si>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</si>
  <si>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</si>
  <si>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</si>
  <si>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</si>
  <si>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</si>
  <si>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</si>
  <si>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</si>
  <si>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</si>
  <si>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</si>
  <si>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</si>
  <si>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</si>
  <si>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</si>
  <si>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</si>
  <si>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</si>
  <si>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</si>
  <si>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</si>
  <si>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</si>
  <si>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</si>
  <si>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</si>
  <si>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</si>
  <si>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</si>
  <si>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</si>
  <si>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</si>
  <si>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</si>
  <si>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</si>
  <si>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</si>
  <si>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</si>
  <si>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</si>
  <si>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</si>
  <si>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</si>
  <si>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</si>
  <si>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</si>
  <si>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</si>
  <si>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</si>
  <si>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</si>
  <si>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</si>
  <si>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</si>
  <si>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</si>
  <si>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</si>
  <si>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</si>
  <si>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</si>
  <si>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</si>
  <si>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</si>
  <si>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</si>
  <si>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</si>
  <si>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</si>
  <si>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</si>
  <si>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</si>
  <si>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</si>
  <si>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</si>
  <si>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</si>
  <si>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</si>
  <si>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</si>
  <si>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</si>
  <si>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</si>
  <si>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</si>
  <si>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</si>
  <si>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</si>
  <si>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</si>
  <si>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</si>
  <si>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</si>
  <si>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</si>
  <si>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</si>
  <si>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</si>
  <si>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</si>
  <si>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</si>
  <si>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</si>
  <si>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</si>
  <si>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</si>
  <si>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</si>
  <si>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</si>
  <si>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</si>
  <si>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</si>
  <si>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</si>
  <si>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</si>
  <si>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</si>
  <si>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</si>
  <si>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</si>
  <si>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</si>
  <si>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</si>
  <si>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</si>
  <si>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</si>
  <si>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</si>
  <si>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</si>
  <si>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</si>
  <si>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</si>
  <si>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</si>
  <si>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</si>
  <si>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</si>
  <si>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</si>
  <si>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</si>
  <si>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</si>
  <si>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</si>
  <si>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</si>
  <si>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</si>
  <si>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</si>
  <si>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</si>
  <si>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</si>
  <si>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</si>
  <si>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</si>
  <si>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</si>
  <si>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</si>
  <si>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</si>
  <si>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</si>
  <si>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</si>
  <si>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</si>
  <si>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</si>
  <si>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</si>
  <si>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</si>
  <si>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</si>
  <si>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</si>
  <si>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</si>
  <si>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</si>
  <si>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</si>
  <si>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</si>
  <si>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</si>
  <si>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</si>
  <si>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</si>
  <si>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</si>
  <si>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</si>
  <si>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</si>
  <si>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</si>
  <si>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</si>
  <si>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</si>
  <si>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</si>
  <si>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</si>
  <si>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</si>
  <si>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</si>
  <si>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</si>
  <si>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</si>
  <si>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</si>
  <si>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</si>
  <si>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</si>
  <si>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</si>
  <si>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</si>
  <si>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</si>
  <si>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</si>
  <si>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</si>
  <si>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</si>
  <si>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</si>
  <si>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</si>
  <si>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</si>
  <si>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</si>
  <si>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</si>
  <si>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</si>
  <si>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</si>
  <si>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</si>
  <si>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</si>
  <si>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</si>
  <si>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</si>
  <si>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</si>
  <si>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</si>
  <si>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</si>
  <si>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</si>
  <si>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</si>
  <si>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</si>
  <si>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</si>
  <si>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</si>
  <si>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</si>
  <si>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</si>
  <si>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</si>
  <si>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</si>
  <si>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</si>
  <si>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</si>
  <si>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</si>
  <si>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</si>
  <si>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</si>
  <si>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</si>
  <si>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</si>
  <si>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</si>
  <si>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</si>
  <si>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</si>
  <si>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</si>
  <si>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</si>
  <si>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</si>
  <si>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</si>
  <si>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</si>
  <si>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</si>
  <si>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</si>
  <si>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</si>
  <si>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</si>
  <si>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</si>
  <si>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</si>
  <si>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</si>
  <si>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</si>
  <si>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</si>
  <si>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</si>
  <si>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</si>
  <si>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</si>
  <si>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</si>
  <si>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</si>
  <si>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</si>
  <si>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</si>
  <si>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</si>
  <si>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</si>
  <si>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</si>
  <si>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</si>
  <si>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</si>
  <si>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</si>
  <si>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</si>
  <si>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</si>
  <si>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</si>
  <si>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</si>
  <si>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</si>
  <si>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</si>
  <si>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</si>
  <si>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</si>
  <si>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</si>
  <si>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</si>
  <si>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</si>
  <si>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</si>
  <si>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</si>
  <si>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</si>
  <si>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</si>
  <si>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</si>
  <si>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</si>
  <si>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</si>
  <si>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</si>
  <si>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</si>
  <si>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</si>
  <si>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</si>
  <si>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</si>
  <si>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</si>
  <si>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</si>
  <si>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</si>
  <si>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</si>
  <si>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</si>
  <si>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</si>
  <si>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</si>
  <si>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</si>
  <si>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</si>
  <si>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</si>
  <si>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</si>
  <si>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</si>
  <si>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</si>
  <si>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</si>
  <si>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</si>
  <si>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</si>
  <si>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</si>
  <si>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</si>
  <si>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</si>
  <si>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</si>
  <si>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</si>
  <si>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</si>
  <si>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</si>
  <si>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</si>
  <si>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</si>
  <si>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</si>
  <si>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</si>
  <si>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</si>
  <si>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</si>
  <si>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</si>
  <si>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</si>
  <si>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</si>
  <si>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</si>
  <si>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</si>
  <si>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</si>
  <si>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</si>
  <si>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</si>
  <si>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</si>
  <si>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</si>
  <si>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</si>
  <si>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</si>
  <si>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</si>
  <si>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</si>
  <si>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</si>
  <si>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</si>
  <si>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</si>
  <si>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</si>
  <si>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</si>
  <si>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</si>
  <si>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</si>
  <si>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</si>
  <si>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</si>
  <si>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</si>
  <si>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</si>
  <si>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</si>
  <si>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</si>
  <si>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</si>
  <si>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</si>
  <si>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</si>
  <si>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</si>
  <si>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</si>
  <si>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</si>
  <si>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</si>
  <si>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</si>
  <si>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</si>
  <si>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</si>
  <si>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</si>
  <si>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</si>
  <si>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</si>
  <si>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</si>
  <si>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</si>
  <si>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</si>
  <si>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</si>
  <si>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</si>
  <si>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</si>
  <si>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</si>
  <si>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</si>
  <si>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</si>
  <si>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</si>
  <si>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</si>
  <si>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</si>
  <si>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</si>
  <si>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</si>
  <si>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</si>
  <si>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</si>
  <si>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</si>
  <si>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</si>
  <si>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</si>
  <si>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</si>
  <si>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</si>
  <si>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</si>
  <si>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</si>
  <si>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</si>
  <si>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</si>
  <si>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</si>
  <si>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</si>
  <si>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</si>
  <si>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</si>
  <si>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</si>
  <si>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</si>
  <si>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</si>
  <si>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</si>
  <si>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</si>
  <si>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</si>
  <si>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</si>
  <si>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</si>
  <si>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</si>
  <si>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</si>
  <si>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</si>
  <si>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</si>
  <si>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</si>
  <si>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</si>
  <si>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</si>
  <si>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</si>
  <si>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</si>
  <si>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</si>
  <si>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</si>
  <si>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</si>
  <si>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</si>
  <si>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</si>
  <si>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</si>
  <si>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</si>
  <si>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</si>
  <si>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</si>
  <si>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</si>
  <si>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</si>
  <si>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</si>
  <si>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</si>
  <si>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</si>
  <si>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</si>
  <si>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</si>
  <si>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</si>
  <si>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</si>
  <si>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</si>
  <si>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</si>
  <si>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</si>
  <si>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</si>
  <si>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</si>
  <si>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</si>
  <si>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</si>
  <si>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</si>
  <si>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</si>
  <si>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</si>
  <si>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</si>
  <si>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</si>
  <si>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</si>
  <si>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</si>
  <si>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</si>
  <si>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</si>
  <si>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</si>
  <si>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</si>
  <si>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</si>
  <si>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</si>
  <si>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</si>
  <si>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</si>
  <si>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</si>
  <si>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</si>
  <si>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</si>
  <si>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</si>
  <si>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</si>
  <si>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</si>
  <si>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</si>
  <si>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</si>
  <si>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</si>
  <si>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</si>
  <si>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</si>
  <si>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</si>
  <si>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</si>
  <si>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</si>
  <si>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</si>
  <si>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</si>
  <si>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</si>
  <si>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</si>
  <si>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</si>
  <si>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</si>
  <si>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</si>
  <si>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</si>
  <si>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</si>
  <si>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</si>
  <si>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</si>
  <si>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</si>
  <si>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</si>
  <si>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</si>
  <si>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</si>
  <si>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</si>
  <si>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</si>
  <si>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</si>
  <si>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</si>
  <si>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</si>
  <si>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</si>
  <si>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</si>
  <si>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</si>
  <si>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</si>
  <si>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</si>
  <si>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</si>
  <si>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</si>
  <si>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</si>
  <si>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</si>
  <si>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</si>
  <si>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</si>
  <si>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</si>
  <si>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</si>
  <si>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</si>
  <si>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</si>
  <si>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</si>
  <si>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</si>
  <si>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</si>
  <si>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</si>
  <si>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</si>
  <si>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</si>
  <si>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</si>
  <si>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</si>
  <si>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</si>
  <si>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</si>
  <si>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</si>
  <si>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</si>
  <si>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</si>
  <si>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</si>
  <si>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</si>
  <si>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</si>
  <si>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</si>
  <si>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</si>
  <si>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</si>
  <si>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</si>
  <si>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</si>
  <si>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</si>
  <si>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</si>
  <si>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</si>
  <si>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</si>
  <si>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</si>
  <si>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</si>
  <si>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</si>
  <si>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</si>
  <si>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</si>
  <si>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</si>
  <si>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</si>
  <si>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</si>
  <si>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</si>
  <si>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</si>
  <si>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</si>
  <si>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</si>
  <si>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</si>
  <si>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</si>
  <si>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</si>
  <si>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</si>
  <si>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</si>
  <si>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</si>
  <si>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</si>
  <si>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</si>
  <si>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</si>
  <si>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</si>
  <si>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</si>
  <si>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</si>
  <si>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</si>
  <si>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</si>
  <si>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</si>
  <si>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</si>
  <si>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</si>
  <si>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</si>
  <si>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</si>
  <si>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</si>
  <si>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</si>
  <si>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</si>
  <si>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</si>
  <si>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</si>
  <si>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</si>
  <si>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</si>
  <si>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</si>
  <si>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</si>
  <si>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</si>
  <si>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</si>
  <si>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</si>
  <si>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</si>
  <si>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</si>
  <si>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</si>
  <si>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</si>
  <si>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</si>
  <si>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</si>
  <si>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</si>
  <si>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</si>
  <si>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</si>
  <si>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</si>
  <si>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</si>
  <si>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</si>
  <si>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</si>
  <si>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</si>
  <si>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</si>
  <si>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</si>
  <si>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</si>
  <si>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</si>
  <si>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</si>
  <si>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</si>
  <si>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</si>
  <si>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</si>
  <si>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</si>
  <si>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</si>
  <si>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</si>
  <si>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</si>
  <si>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</si>
  <si>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</si>
  <si>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</si>
  <si>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</si>
  <si>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</si>
  <si>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</si>
  <si>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</si>
  <si>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</si>
  <si>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</si>
  <si>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</si>
  <si>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</si>
  <si>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</si>
  <si>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</si>
  <si>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</si>
  <si>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</si>
  <si>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</si>
  <si>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</si>
  <si>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</si>
  <si>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</si>
  <si>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</si>
  <si>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</si>
  <si>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</si>
  <si>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</si>
  <si>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</si>
  <si>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</si>
  <si>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</si>
  <si>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</si>
  <si>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</si>
  <si>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</si>
  <si>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</si>
  <si>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</si>
  <si>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</si>
  <si>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</si>
  <si>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</si>
  <si>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</si>
  <si>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</si>
  <si>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</si>
  <si>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</si>
  <si>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</si>
  <si>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</si>
  <si>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</si>
  <si>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</si>
  <si>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</si>
  <si>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</si>
  <si>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</si>
  <si>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</si>
  <si>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</si>
  <si>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</si>
  <si>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</si>
  <si>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</si>
  <si>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</si>
  <si>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</si>
  <si>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</si>
  <si>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</si>
  <si>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</si>
  <si>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</si>
  <si>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</si>
  <si>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</si>
  <si>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</si>
  <si>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</si>
  <si>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</si>
  <si>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</si>
  <si>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</si>
  <si>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</si>
  <si>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</si>
  <si>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</si>
  <si>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</si>
  <si>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</si>
  <si>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</si>
  <si>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</si>
  <si>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</si>
  <si>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</si>
  <si>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</si>
  <si>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</si>
  <si>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</si>
  <si>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</si>
  <si>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</si>
  <si>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</si>
  <si>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</si>
  <si>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</si>
  <si>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</si>
  <si>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</si>
  <si>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</si>
  <si>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</si>
  <si>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</si>
  <si>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</si>
  <si>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</si>
  <si>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</si>
  <si>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</si>
  <si>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</si>
  <si>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</si>
  <si>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</si>
  <si>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</si>
  <si>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</si>
  <si>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</si>
  <si>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</si>
  <si>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</si>
  <si>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</si>
  <si>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</si>
  <si>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</si>
  <si>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</si>
  <si>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</si>
  <si>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</si>
  <si>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</si>
  <si>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</si>
  <si>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</si>
  <si>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</si>
  <si>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</si>
  <si>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</si>
  <si>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</si>
  <si>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</si>
  <si>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</si>
  <si>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</si>
  <si>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</si>
  <si>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</si>
  <si>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</si>
  <si>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</si>
  <si>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</si>
  <si>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</si>
  <si>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</si>
  <si>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</si>
  <si>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</si>
  <si>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</si>
  <si>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</si>
  <si>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</si>
  <si>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</si>
  <si>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</si>
  <si>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</si>
  <si>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</si>
  <si>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</si>
  <si>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</si>
  <si>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</si>
  <si>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</si>
  <si>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</si>
  <si>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</si>
  <si>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</si>
  <si>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</si>
  <si>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</si>
  <si>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</si>
  <si>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</si>
  <si>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</si>
  <si>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</si>
  <si>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</si>
  <si>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</si>
  <si>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</si>
  <si>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</si>
  <si>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</si>
  <si>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</si>
  <si>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</si>
  <si>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</si>
  <si>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</si>
  <si>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</si>
  <si>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</si>
  <si>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</si>
  <si>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</si>
  <si>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</si>
  <si>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</si>
  <si>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</si>
  <si>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</si>
  <si>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</si>
  <si>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</si>
  <si>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</si>
  <si>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</si>
  <si>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</si>
  <si>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</si>
  <si>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</si>
  <si>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</si>
  <si>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</si>
  <si>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</si>
  <si>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</si>
  <si>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</si>
  <si>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</si>
  <si>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</si>
  <si>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</si>
  <si>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</si>
  <si>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</si>
  <si>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</si>
  <si>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</si>
  <si>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</si>
  <si>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</si>
  <si>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</si>
  <si>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</si>
  <si>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</si>
  <si>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</si>
  <si>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</si>
  <si>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</si>
  <si>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</si>
  <si>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</si>
  <si>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</si>
  <si>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</si>
  <si>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</si>
  <si>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</si>
  <si>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</si>
  <si>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</si>
  <si>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</si>
  <si>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</si>
  <si>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</si>
  <si>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</si>
  <si>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</si>
  <si>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</si>
  <si>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</si>
  <si>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</si>
  <si>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</si>
  <si>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</si>
  <si>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</si>
  <si>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</si>
  <si>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</si>
  <si>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</si>
  <si>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</si>
  <si>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</si>
  <si>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</si>
  <si>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</si>
  <si>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</si>
  <si>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</si>
  <si>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</si>
  <si>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</si>
  <si>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</si>
  <si>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</si>
  <si>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</si>
  <si>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</si>
  <si>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</si>
  <si>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</si>
  <si>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</si>
  <si>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</si>
  <si>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</si>
  <si>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</si>
  <si>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</si>
  <si>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</si>
  <si>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</si>
  <si>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</si>
  <si>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</si>
  <si>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</si>
  <si>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</si>
  <si>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</si>
  <si>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</si>
  <si>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</si>
  <si>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</si>
  <si>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</si>
  <si>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</si>
  <si>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</si>
  <si>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</si>
  <si>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</si>
  <si>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</si>
  <si>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</si>
  <si>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</si>
  <si>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</si>
  <si>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</si>
  <si>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</si>
  <si>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</si>
  <si>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</si>
  <si>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</si>
  <si>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</si>
  <si>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</si>
  <si>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</si>
  <si>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</si>
  <si>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</si>
  <si>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</si>
  <si>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</si>
  <si>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</si>
  <si>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</si>
  <si>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</si>
  <si>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</si>
  <si>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</si>
  <si>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</si>
  <si>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</si>
  <si>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</si>
  <si>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</si>
  <si>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</si>
  <si>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</si>
  <si>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</si>
  <si>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</si>
  <si>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</si>
  <si>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</si>
  <si>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</si>
  <si>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</si>
  <si>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</si>
  <si>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</si>
  <si>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</si>
  <si>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</si>
  <si>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</si>
  <si>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</si>
  <si>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</si>
  <si>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</si>
  <si>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</si>
  <si>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</si>
  <si>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</si>
  <si>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</si>
  <si>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</si>
  <si>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</si>
  <si>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</si>
  <si>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</si>
  <si>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</si>
  <si>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</si>
  <si>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</si>
  <si>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</si>
  <si>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</si>
  <si>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</si>
  <si>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</si>
  <si>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</si>
  <si>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</si>
  <si>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</si>
  <si>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</si>
  <si>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</si>
  <si>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</si>
  <si>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</si>
  <si>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</si>
  <si>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</si>
  <si>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</si>
  <si>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</si>
  <si>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</si>
  <si>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</si>
  <si>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</si>
  <si>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</si>
  <si>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</si>
  <si>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</si>
  <si>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</si>
  <si>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</si>
  <si>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</si>
  <si>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</si>
  <si>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</si>
  <si>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</si>
  <si>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</si>
  <si>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</si>
  <si>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</si>
  <si>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</si>
  <si>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</si>
  <si>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</si>
  <si>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</si>
  <si>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</si>
  <si>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</si>
  <si>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</si>
  <si>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</si>
  <si>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</si>
  <si>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</si>
  <si>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</si>
  <si>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</si>
  <si>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</si>
  <si>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</si>
  <si>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</si>
  <si>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</si>
  <si>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</si>
  <si>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</si>
  <si>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</si>
  <si>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</si>
  <si>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</si>
  <si>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</si>
  <si>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</si>
  <si>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</si>
  <si>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</si>
  <si>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</si>
  <si>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</si>
  <si>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</si>
  <si>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</si>
  <si>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</si>
  <si>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</si>
  <si>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</si>
  <si>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</si>
  <si>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</si>
  <si>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</si>
  <si>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</si>
  <si>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</si>
  <si>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</si>
  <si>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</si>
  <si>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</si>
  <si>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</si>
  <si>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</si>
  <si>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</si>
  <si>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</si>
  <si>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</si>
  <si>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</si>
  <si>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</si>
  <si>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</si>
  <si>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</si>
  <si>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</si>
  <si>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</si>
  <si>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</si>
  <si>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</si>
  <si>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</si>
  <si>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</si>
  <si>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</si>
  <si>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</si>
  <si>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</si>
  <si>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</si>
  <si>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</si>
  <si>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</si>
  <si>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</si>
  <si>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</si>
  <si>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</si>
  <si>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</si>
  <si>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</si>
  <si>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</si>
  <si>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</si>
  <si>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</si>
  <si>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</si>
  <si>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</si>
  <si>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</si>
  <si>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</si>
  <si>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</si>
  <si>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</si>
  <si>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</si>
  <si>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</si>
  <si>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</si>
  <si>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</si>
  <si>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</si>
  <si>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</si>
  <si>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</si>
  <si>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</si>
  <si>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</si>
  <si>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</si>
  <si>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</si>
  <si>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</si>
  <si>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</si>
  <si>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</si>
  <si>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</si>
  <si>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</si>
  <si>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</si>
  <si>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</si>
  <si>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</si>
  <si>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</si>
  <si>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</si>
  <si>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</si>
  <si>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</si>
  <si>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</si>
  <si>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</si>
  <si>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</si>
  <si>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</si>
  <si>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</si>
  <si>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</si>
  <si>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</si>
  <si>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</si>
  <si>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</si>
  <si>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</si>
  <si>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</si>
  <si>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</si>
  <si>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</si>
  <si>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</si>
  <si>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</si>
  <si>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</si>
  <si>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</si>
  <si>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</si>
  <si>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</si>
  <si>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</si>
  <si>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</si>
  <si>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</si>
  <si>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</si>
  <si>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</si>
  <si>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</si>
  <si>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</si>
  <si>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</si>
  <si>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</si>
  <si>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</si>
  <si>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</si>
  <si>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</si>
  <si>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</si>
  <si>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</si>
  <si>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</si>
  <si>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</si>
  <si>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</si>
  <si>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</si>
  <si>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</si>
  <si>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</si>
  <si>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</si>
  <si>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</si>
  <si>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</si>
  <si>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</si>
  <si>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</si>
  <si>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</si>
  <si>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</si>
  <si>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</si>
  <si>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</si>
  <si>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</si>
  <si>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</si>
  <si>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</si>
  <si>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</si>
  <si>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</si>
  <si>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</si>
  <si>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</si>
  <si>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</si>
  <si>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</si>
  <si>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</si>
  <si>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</si>
  <si>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</si>
  <si>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</si>
  <si>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</si>
  <si>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</si>
  <si>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</si>
  <si>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</si>
  <si>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</si>
  <si>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</si>
  <si>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</si>
  <si>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</si>
  <si>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</si>
  <si>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</si>
  <si>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</si>
  <si>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</si>
  <si>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</si>
  <si>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</si>
  <si>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</si>
  <si>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</si>
  <si>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</si>
  <si>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</si>
  <si>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</si>
  <si>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</si>
  <si>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</si>
  <si>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</si>
  <si>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</si>
  <si>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</si>
  <si>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</si>
  <si>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</si>
  <si>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</si>
  <si>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</si>
  <si>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</si>
  <si>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</si>
  <si>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</si>
  <si>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</si>
  <si>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</si>
  <si>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</si>
  <si>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</si>
  <si>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</si>
  <si>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</si>
  <si>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</si>
  <si>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</si>
  <si>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</si>
  <si>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</si>
  <si>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</si>
  <si>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</si>
  <si>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</si>
  <si>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</si>
  <si>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</si>
  <si>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</si>
  <si>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</si>
  <si>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</si>
  <si>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</si>
  <si>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</si>
  <si>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</si>
  <si>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</si>
  <si>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</si>
  <si>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</si>
  <si>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</si>
  <si>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</si>
  <si>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</si>
  <si>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</si>
  <si>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</si>
  <si>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</si>
  <si>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</si>
  <si>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</si>
  <si>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</si>
  <si>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</si>
  <si>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</si>
  <si>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</si>
  <si>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</si>
  <si>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</si>
  <si>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</si>
  <si>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</si>
  <si>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</si>
  <si>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</si>
  <si>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</si>
  <si>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</si>
  <si>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</si>
  <si>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</si>
  <si>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</si>
  <si>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</si>
  <si>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</si>
  <si>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</si>
  <si>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</si>
  <si>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</si>
  <si>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</si>
  <si>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</si>
  <si>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</si>
  <si>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</si>
  <si>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</si>
  <si>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</si>
  <si>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</si>
  <si>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</si>
  <si>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</si>
  <si>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</si>
  <si>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</si>
  <si>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</si>
  <si>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</si>
  <si>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</si>
  <si>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</si>
  <si>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</si>
  <si>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</si>
  <si>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</si>
  <si>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</si>
  <si>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</si>
  <si>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</si>
  <si>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</si>
  <si>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</si>
  <si>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</si>
  <si>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</si>
  <si>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</si>
  <si>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</si>
  <si>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</si>
  <si>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</si>
  <si>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</si>
  <si>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</si>
  <si>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</si>
  <si>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</si>
  <si>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</si>
  <si>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</si>
  <si>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</si>
  <si>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</si>
  <si>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</si>
  <si>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</si>
  <si>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</si>
  <si>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</si>
  <si>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</si>
  <si>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</si>
  <si>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</si>
  <si>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</si>
  <si>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</si>
  <si>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</si>
  <si>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</si>
  <si>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</si>
  <si>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</si>
  <si>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</si>
  <si>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</si>
  <si>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</si>
  <si>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</si>
  <si>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</si>
  <si>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</si>
  <si>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</si>
  <si>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</si>
  <si>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</si>
  <si>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</si>
  <si>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</si>
  <si>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</si>
  <si>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</si>
  <si>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</si>
  <si>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</si>
  <si>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</si>
  <si>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</si>
  <si>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</si>
  <si>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</si>
  <si>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</si>
  <si>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</si>
  <si>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</si>
  <si>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</si>
  <si>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</si>
  <si>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</si>
  <si>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</si>
  <si>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</si>
  <si>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</si>
  <si>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</si>
  <si>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</si>
  <si>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</si>
  <si>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</si>
  <si>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</si>
  <si>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</si>
  <si>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</si>
  <si>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</si>
  <si>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</si>
  <si>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</si>
  <si>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</si>
  <si>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</si>
  <si>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</si>
  <si>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</si>
  <si>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</si>
  <si>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</si>
  <si>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</si>
  <si>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</si>
  <si>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</si>
  <si>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</si>
  <si>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</si>
  <si>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</si>
  <si>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</si>
  <si>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</si>
  <si>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</si>
  <si>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</si>
  <si>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</si>
  <si>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</si>
  <si>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</si>
  <si>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</si>
  <si>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</si>
  <si>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</si>
  <si>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</si>
  <si>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</si>
  <si>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</si>
  <si>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</si>
  <si>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</si>
  <si>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</si>
  <si>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</si>
  <si>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</si>
  <si>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</si>
  <si>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</si>
  <si>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</si>
  <si>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</si>
  <si>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</si>
  <si>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</si>
  <si>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</si>
  <si>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</si>
  <si>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</si>
  <si>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</si>
  <si>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</si>
  <si>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</si>
  <si>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</si>
  <si>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</si>
  <si>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</si>
  <si>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</si>
  <si>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</si>
  <si>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</si>
  <si>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</si>
  <si>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</si>
  <si>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</si>
  <si>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</si>
  <si>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</si>
  <si>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</si>
  <si>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</si>
  <si>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</si>
  <si>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</si>
  <si>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</si>
  <si>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</si>
  <si>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</si>
  <si>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</si>
  <si>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</si>
  <si>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</si>
  <si>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</si>
  <si>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</si>
  <si>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</si>
  <si>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</si>
  <si>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</si>
  <si>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</si>
  <si>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</si>
  <si>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</si>
  <si>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</si>
  <si>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</si>
  <si>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</si>
  <si>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</si>
  <si>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</si>
  <si>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</si>
  <si>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</si>
  <si>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</si>
  <si>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</si>
  <si>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</si>
  <si>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</si>
  <si>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</si>
  <si>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</si>
  <si>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</si>
  <si>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</si>
  <si>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</si>
  <si>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</si>
  <si>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</si>
  <si>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</si>
  <si>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</si>
  <si>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</si>
  <si>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</si>
  <si>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</si>
  <si>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</si>
  <si>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</si>
  <si>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</si>
  <si>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</si>
  <si>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</si>
  <si>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</si>
  <si>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</si>
  <si>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</si>
  <si>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</si>
  <si>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</si>
  <si>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</si>
  <si>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</si>
  <si>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</si>
  <si>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</si>
  <si>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</si>
  <si>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</si>
  <si>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</si>
  <si>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</si>
  <si>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</si>
  <si>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</si>
  <si>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</si>
  <si>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</si>
  <si>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</si>
  <si>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</si>
  <si>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</si>
  <si>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</si>
  <si>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</si>
  <si>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</si>
  <si>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</si>
  <si>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</si>
  <si>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</si>
  <si>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</si>
  <si>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</si>
  <si>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</si>
  <si>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</si>
  <si>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</si>
  <si>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</si>
  <si>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</si>
  <si>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</si>
  <si>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</si>
  <si>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</si>
  <si>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</si>
  <si>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</si>
  <si>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</si>
  <si>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</si>
  <si>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</si>
  <si>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</si>
  <si>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</si>
  <si>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</si>
  <si>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</si>
  <si>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</si>
  <si>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</si>
  <si>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</si>
  <si>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</si>
  <si>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</si>
  <si>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</si>
  <si>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</si>
  <si>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</si>
  <si>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</si>
  <si>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</si>
  <si>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</si>
  <si>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</si>
  <si>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</si>
  <si>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</si>
  <si>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</si>
  <si>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</si>
  <si>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</si>
  <si>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</si>
  <si>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</si>
  <si>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</si>
  <si>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</si>
  <si>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</si>
  <si>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</si>
  <si>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</si>
  <si>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</si>
  <si>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</si>
  <si>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</si>
  <si>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</si>
  <si>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</si>
  <si>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</si>
  <si>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</si>
  <si>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</si>
  <si>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</si>
  <si>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</si>
  <si>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</si>
  <si>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</si>
  <si>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</si>
  <si>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</si>
  <si>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</si>
  <si>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</si>
  <si>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</si>
  <si>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</si>
  <si>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</si>
  <si>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</si>
  <si>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</si>
  <si>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</si>
  <si>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</si>
  <si>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</si>
  <si>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</si>
  <si>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</si>
  <si>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</si>
  <si>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</si>
  <si>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</si>
  <si>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</si>
  <si>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</si>
  <si>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</si>
  <si>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</si>
  <si>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</si>
  <si>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</si>
  <si>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</si>
  <si>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</si>
  <si>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</si>
  <si>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</si>
  <si>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</si>
  <si>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</si>
  <si>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</si>
  <si>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</si>
  <si>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</si>
  <si>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</si>
  <si>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</si>
  <si>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</si>
  <si>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</si>
  <si>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</si>
  <si>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</si>
  <si>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</si>
  <si>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</si>
  <si>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</si>
  <si>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</si>
  <si>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</si>
  <si>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</si>
  <si>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</si>
  <si>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</si>
  <si>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</si>
  <si>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</si>
  <si>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</si>
  <si>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</si>
  <si>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</si>
  <si>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</si>
  <si>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</si>
  <si>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</si>
  <si>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</si>
  <si>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</si>
  <si>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</si>
  <si>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</si>
  <si>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</si>
  <si>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</si>
  <si>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</si>
  <si>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</si>
  <si>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</si>
  <si>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</si>
  <si>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</si>
  <si>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</si>
  <si>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</si>
  <si>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</si>
  <si>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</si>
  <si>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</si>
  <si>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</si>
  <si>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</si>
  <si>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</si>
  <si>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</si>
  <si>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</si>
  <si>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</si>
  <si>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</si>
  <si>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</si>
  <si>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</si>
  <si>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</si>
  <si>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</si>
  <si>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</si>
  <si>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</si>
  <si>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</si>
  <si>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</si>
  <si>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</si>
  <si>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</si>
  <si>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</si>
  <si>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</si>
  <si>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</si>
  <si>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</si>
  <si>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</si>
  <si>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</si>
  <si>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</si>
  <si>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</si>
  <si>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</si>
  <si>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</si>
  <si>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</si>
  <si>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</si>
  <si>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</si>
  <si>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</si>
  <si>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</si>
  <si>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</si>
  <si>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</si>
  <si>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</si>
  <si>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</si>
  <si>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</si>
  <si>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</si>
  <si>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</si>
  <si>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</si>
  <si>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</si>
  <si>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</si>
  <si>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</si>
  <si>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</si>
  <si>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</si>
  <si>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</si>
  <si>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</si>
  <si>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</si>
  <si>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</si>
  <si>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</si>
  <si>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</si>
  <si>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</si>
  <si>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</si>
  <si>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</si>
  <si>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</si>
  <si>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</si>
  <si>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</si>
  <si>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</si>
  <si>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</si>
  <si>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</si>
  <si>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</si>
  <si>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</si>
  <si>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</si>
  <si>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</si>
  <si>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</si>
  <si>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</si>
  <si>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</si>
  <si>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</si>
  <si>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</si>
  <si>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</si>
  <si>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</si>
  <si>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</si>
  <si>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</si>
  <si>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</si>
  <si>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</si>
  <si>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</si>
  <si>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</si>
  <si>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</si>
  <si>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</si>
  <si>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</si>
  <si>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</si>
  <si>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</si>
  <si>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</si>
  <si>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</si>
  <si>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</si>
  <si>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</si>
  <si>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</si>
  <si>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</si>
  <si>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</si>
  <si>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</si>
  <si>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</si>
  <si>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</si>
  <si>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</si>
  <si>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</si>
  <si>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</si>
  <si>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</si>
  <si>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</si>
  <si>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</si>
  <si>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</si>
  <si>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</si>
  <si>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</si>
  <si>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</si>
  <si>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</si>
  <si>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</si>
  <si>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</si>
  <si>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</si>
  <si>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</si>
  <si>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</si>
  <si>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</si>
  <si>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</si>
  <si>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</si>
  <si>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</si>
  <si>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</si>
  <si>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</si>
  <si>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</si>
  <si>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</si>
  <si>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</si>
  <si>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</si>
  <si>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</si>
  <si>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</si>
  <si>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</si>
  <si>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</si>
  <si>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</si>
  <si>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</si>
  <si>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</si>
  <si>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</si>
  <si>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</si>
  <si>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</si>
  <si>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</si>
  <si>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</si>
  <si>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</si>
  <si>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</si>
  <si>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</si>
  <si>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</si>
  <si>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</si>
  <si>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</si>
  <si>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</si>
  <si>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</si>
  <si>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</si>
  <si>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</si>
  <si>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</si>
  <si>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</si>
  <si>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</si>
  <si>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</si>
  <si>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</si>
  <si>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</si>
  <si>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</si>
  <si>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</si>
  <si>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</si>
  <si>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</si>
  <si>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</si>
  <si>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</si>
  <si>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</si>
  <si>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</si>
  <si>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</si>
  <si>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</si>
  <si>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</si>
  <si>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</si>
  <si>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</si>
  <si>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</si>
  <si>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</si>
  <si>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</si>
  <si>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</si>
  <si>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</si>
  <si>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</si>
  <si>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</si>
  <si>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</si>
  <si>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</si>
  <si>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</si>
  <si>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</si>
  <si>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</si>
  <si>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</si>
  <si>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</si>
  <si>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</si>
  <si>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</si>
  <si>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</si>
  <si>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</si>
  <si>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</si>
  <si>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</si>
  <si>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</si>
  <si>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</si>
  <si>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</si>
  <si>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</si>
  <si>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</si>
  <si>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</si>
  <si>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</si>
  <si>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</si>
  <si>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</si>
  <si>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</si>
  <si>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</si>
  <si>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</si>
  <si>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</si>
  <si>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</si>
  <si>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</si>
  <si>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</si>
  <si>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</si>
  <si>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</si>
  <si>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</si>
  <si>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</si>
  <si>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</si>
  <si>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</si>
  <si>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</si>
  <si>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</si>
  <si>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</si>
  <si>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</si>
  <si>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</si>
  <si>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</si>
  <si>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</si>
  <si>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</si>
  <si>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</si>
  <si>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</si>
  <si>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</si>
  <si>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</si>
  <si>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</si>
  <si>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</si>
  <si>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</si>
  <si>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</si>
  <si>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</si>
  <si>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</si>
  <si>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</si>
  <si>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</si>
  <si>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</si>
  <si>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</si>
  <si>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</si>
  <si>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</si>
  <si>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</si>
  <si>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</si>
  <si>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</si>
  <si>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</si>
  <si>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</si>
  <si>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</si>
  <si>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</si>
  <si>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</si>
  <si>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</si>
  <si>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</si>
  <si>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</si>
  <si>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</si>
  <si>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</si>
  <si>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</si>
  <si>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</si>
  <si>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</si>
  <si>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</si>
  <si>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</si>
  <si>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</si>
  <si>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</si>
  <si>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</si>
  <si>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</si>
  <si>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</si>
  <si>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</si>
  <si>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</si>
  <si>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</si>
  <si>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</si>
  <si>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</si>
  <si>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</si>
  <si>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</si>
  <si>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</si>
  <si>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</si>
  <si>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</si>
  <si>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</si>
  <si>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</si>
  <si>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</si>
  <si>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</si>
  <si>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</si>
  <si>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</si>
  <si>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</si>
  <si>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</si>
  <si>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</si>
  <si>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</si>
  <si>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</si>
  <si>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</si>
  <si>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</si>
  <si>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</si>
  <si>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</si>
  <si>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</si>
  <si>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</si>
  <si>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</si>
  <si>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</si>
  <si>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</si>
  <si>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</si>
  <si>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</si>
  <si>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</si>
  <si>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</si>
  <si>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</si>
  <si>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</si>
  <si>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</si>
  <si>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</si>
  <si>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</si>
  <si>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</si>
  <si>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</si>
  <si>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</si>
  <si>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</si>
  <si>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</si>
  <si>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</si>
  <si>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</si>
  <si>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</si>
  <si>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</si>
  <si>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</si>
  <si>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</si>
  <si>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</si>
  <si>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</si>
  <si>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</si>
  <si>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</si>
  <si>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</si>
  <si>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</si>
  <si>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</si>
  <si>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</si>
  <si>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</si>
  <si>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</si>
  <si>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</si>
  <si>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</si>
  <si>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</si>
  <si>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</si>
  <si>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</si>
  <si>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</si>
  <si>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</si>
  <si>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</si>
  <si>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</si>
  <si>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</si>
  <si>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</si>
  <si>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</si>
  <si>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</si>
  <si>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</si>
  <si>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</si>
  <si>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</si>
  <si>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</si>
  <si>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</si>
  <si>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</si>
  <si>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</si>
  <si>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</si>
  <si>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</si>
  <si>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</si>
  <si>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</si>
  <si>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</si>
  <si>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</si>
  <si>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</si>
  <si>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</si>
  <si>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</si>
  <si>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</si>
  <si>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</si>
  <si>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</si>
  <si>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</si>
  <si>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</si>
  <si>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</si>
  <si>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</si>
  <si>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</si>
  <si>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</si>
  <si>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</si>
  <si>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</si>
  <si>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</si>
  <si>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</si>
  <si>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</si>
  <si>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</si>
  <si>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</si>
  <si>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</si>
  <si>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</si>
  <si>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</si>
  <si>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</si>
  <si>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</si>
  <si>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</si>
  <si>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</si>
  <si>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</si>
  <si>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</si>
  <si>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</si>
  <si>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</si>
  <si>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</si>
  <si>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</si>
  <si>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</si>
  <si>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</si>
  <si>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</si>
  <si>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</si>
  <si>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</si>
  <si>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</si>
  <si>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</si>
  <si>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</si>
  <si>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</si>
  <si>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</si>
  <si>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</si>
  <si>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</si>
  <si>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</si>
  <si>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</si>
  <si>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</si>
  <si>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</si>
  <si>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</si>
  <si>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</si>
  <si>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</si>
  <si>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</si>
  <si>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</si>
  <si>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</si>
  <si>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</si>
  <si>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</si>
  <si>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</si>
  <si>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</si>
  <si>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</si>
  <si>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</si>
  <si>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</si>
  <si>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</si>
  <si>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</si>
  <si>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</si>
  <si>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</si>
  <si>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</si>
  <si>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</si>
  <si>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</si>
  <si>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</si>
  <si>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</si>
  <si>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</si>
  <si>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</si>
  <si>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</si>
  <si>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</si>
  <si>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</si>
  <si>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</si>
  <si>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</si>
  <si>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</si>
  <si>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</si>
  <si>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</si>
  <si>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</si>
  <si>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</si>
  <si>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</si>
  <si>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</si>
  <si>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</si>
  <si>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</si>
  <si>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</si>
  <si>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</si>
  <si>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</si>
  <si>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</si>
  <si>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</si>
  <si>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</si>
  <si>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</si>
  <si>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</si>
  <si>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</si>
  <si>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</si>
  <si>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</si>
  <si>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</si>
  <si>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</si>
  <si>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</si>
  <si>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</si>
  <si>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</si>
  <si>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</si>
  <si>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</si>
  <si>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</si>
  <si>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</si>
  <si>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</si>
  <si>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</si>
  <si>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</si>
  <si>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</si>
  <si>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</si>
  <si>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</si>
  <si>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</si>
  <si>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</si>
  <si>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</si>
  <si>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</si>
  <si>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</si>
  <si>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</si>
  <si>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</si>
  <si>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</si>
  <si>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</si>
  <si>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</si>
  <si>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</si>
  <si>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</si>
  <si>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</si>
  <si>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</si>
  <si>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</si>
  <si>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</si>
  <si>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</si>
  <si>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</si>
  <si>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</si>
  <si>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</si>
  <si>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</si>
  <si>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</si>
  <si>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</si>
  <si>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</si>
  <si>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</si>
  <si>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</si>
  <si>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</si>
  <si>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</si>
  <si>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</si>
  <si>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</si>
  <si>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</si>
  <si>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</si>
  <si>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</si>
  <si>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</si>
  <si>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</si>
  <si>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</si>
  <si>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</si>
  <si>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</si>
  <si>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</si>
  <si>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</si>
  <si>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</si>
  <si>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</si>
  <si>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</si>
  <si>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</si>
  <si>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</si>
  <si>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</si>
  <si>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</si>
  <si>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</si>
  <si>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</si>
  <si>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</si>
  <si>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</si>
  <si>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</si>
  <si>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</si>
  <si>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</si>
  <si>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</si>
  <si>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</si>
  <si>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</si>
  <si>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</si>
  <si>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</si>
  <si>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</si>
  <si>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</si>
  <si>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</si>
  <si>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</si>
  <si>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</si>
  <si>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</si>
  <si>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</si>
  <si>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</si>
  <si>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</si>
  <si>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</si>
  <si>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</si>
  <si>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</si>
  <si>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</si>
  <si>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</si>
  <si>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</si>
  <si>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</si>
  <si>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</si>
  <si>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</si>
  <si>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</si>
  <si>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</si>
  <si>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</si>
  <si>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</si>
  <si>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</si>
  <si>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</si>
  <si>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</si>
  <si>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</si>
  <si>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</si>
  <si>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</si>
  <si>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</si>
  <si>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</si>
  <si>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</si>
  <si>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</si>
  <si>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</si>
  <si>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</si>
  <si>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</si>
  <si>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</si>
  <si>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</si>
  <si>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</si>
  <si>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</si>
  <si>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</si>
  <si>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</si>
  <si>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</si>
  <si>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</si>
  <si>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</si>
  <si>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</si>
  <si>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</si>
  <si>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</si>
  <si>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</si>
  <si>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</si>
  <si>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</si>
  <si>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</si>
  <si>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</si>
  <si>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</si>
  <si>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</si>
  <si>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</si>
  <si>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</si>
  <si>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</si>
  <si>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</si>
  <si>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</si>
  <si>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</si>
  <si>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</si>
  <si>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</si>
  <si>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</si>
  <si>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</si>
  <si>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</si>
  <si>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</si>
  <si>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</si>
  <si>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</si>
  <si>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</si>
  <si>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</si>
  <si>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</si>
  <si>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</si>
  <si>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</si>
  <si>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</si>
  <si>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</si>
  <si>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</si>
  <si>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</si>
  <si>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</si>
  <si>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</si>
  <si>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</si>
  <si>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</si>
  <si>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</si>
  <si>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</si>
  <si>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</si>
  <si>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</si>
  <si>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</si>
  <si>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</si>
  <si>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</si>
  <si>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</si>
  <si>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</si>
  <si>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</si>
  <si>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</si>
  <si>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</si>
  <si>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</si>
  <si>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</si>
  <si>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</si>
  <si>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</si>
  <si>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</si>
  <si>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</si>
  <si>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</si>
  <si>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</si>
  <si>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</si>
  <si>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</si>
  <si>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</si>
  <si>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</si>
  <si>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</si>
  <si>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</si>
  <si>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</si>
  <si>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</si>
  <si>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</si>
  <si>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</si>
  <si>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</si>
  <si>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</si>
  <si>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</si>
  <si>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</si>
  <si>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</si>
  <si>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</si>
  <si>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</si>
  <si>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</si>
  <si>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</si>
  <si>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</si>
  <si>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</si>
  <si>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</si>
  <si>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</si>
  <si>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</si>
  <si>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</si>
  <si>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</si>
  <si>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</si>
  <si>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</si>
  <si>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</si>
  <si>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</si>
  <si>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</si>
  <si>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</si>
  <si>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</si>
  <si>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</si>
  <si>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</si>
  <si>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</si>
  <si>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</si>
  <si>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</si>
  <si>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</si>
  <si>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</si>
  <si>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</si>
  <si>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</si>
  <si>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</si>
  <si>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</si>
  <si>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</si>
  <si>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</si>
  <si>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</si>
  <si>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</si>
  <si>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</si>
  <si>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</si>
  <si>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</si>
  <si>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</si>
  <si>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</si>
  <si>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</si>
  <si>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</si>
  <si>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</si>
  <si>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</si>
  <si>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</si>
  <si>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</si>
  <si>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</si>
  <si>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</si>
  <si>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</si>
  <si>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</si>
  <si>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</si>
  <si>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</si>
  <si>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</si>
  <si>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</si>
  <si>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</si>
  <si>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</si>
  <si>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</si>
  <si>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</si>
  <si>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</si>
  <si>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</si>
  <si>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</si>
  <si>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</si>
  <si>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</si>
  <si>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</si>
  <si>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</si>
  <si>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</si>
  <si>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</si>
  <si>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</si>
  <si>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</si>
  <si>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</si>
  <si>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</si>
  <si>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</si>
  <si>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</si>
  <si>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</si>
  <si>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</si>
  <si>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</si>
  <si>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</si>
  <si>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</si>
  <si>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</si>
  <si>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</si>
  <si>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</si>
  <si>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</si>
  <si>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</si>
  <si>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</si>
  <si>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</si>
  <si>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</si>
  <si>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</si>
  <si>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</si>
  <si>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</si>
  <si>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</si>
  <si>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</si>
  <si>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</si>
  <si>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</si>
  <si>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</si>
  <si>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</si>
  <si>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</si>
  <si>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</si>
  <si>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</si>
  <si>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</si>
  <si>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</si>
  <si>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</si>
  <si>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</si>
  <si>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</si>
  <si>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</si>
  <si>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</si>
  <si>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</si>
  <si>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</si>
  <si>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</si>
  <si>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</si>
  <si>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</si>
  <si>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</si>
  <si>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</si>
  <si>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</si>
  <si>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</si>
  <si>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</si>
  <si>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</si>
  <si>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</si>
  <si>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</si>
  <si>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</si>
  <si>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</si>
  <si>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</si>
  <si>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</si>
  <si>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</si>
  <si>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</si>
  <si>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</si>
  <si>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</si>
  <si>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</si>
  <si>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</si>
  <si>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</si>
  <si>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</si>
  <si>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</si>
  <si>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</si>
  <si>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</si>
  <si>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</si>
  <si>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</si>
  <si>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</si>
  <si>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</si>
  <si>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</si>
  <si>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</si>
  <si>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</si>
  <si>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</si>
  <si>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</si>
  <si>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</si>
  <si>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</si>
  <si>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</si>
  <si>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</si>
  <si>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</si>
  <si>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</si>
  <si>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</si>
  <si>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</si>
  <si>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</si>
  <si>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</si>
  <si>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</si>
  <si>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</si>
  <si>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</si>
  <si>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</si>
  <si>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</si>
  <si>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</si>
  <si>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</si>
  <si>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</si>
  <si>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</si>
  <si>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</si>
  <si>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</si>
  <si>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</si>
  <si>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</si>
  <si>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</si>
  <si>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</si>
  <si>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</si>
  <si>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</si>
  <si>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</si>
  <si>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</si>
  <si>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</si>
  <si>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</si>
  <si>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</si>
  <si>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</si>
  <si>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</si>
  <si>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</si>
  <si>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</si>
  <si>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</si>
  <si>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</si>
  <si>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</si>
  <si>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</si>
  <si>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</si>
  <si>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</si>
  <si>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</si>
  <si>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</si>
  <si>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</si>
  <si>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</si>
  <si>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</si>
  <si>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</si>
  <si>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</si>
  <si>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</si>
  <si>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</si>
  <si>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</si>
  <si>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</si>
  <si>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</si>
  <si>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</si>
  <si>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</si>
  <si>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</si>
  <si>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</si>
  <si>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</si>
  <si>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</si>
  <si>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</si>
  <si>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</si>
  <si>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</si>
  <si>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</si>
  <si>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</si>
  <si>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</si>
  <si>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</si>
  <si>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</si>
  <si>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</si>
  <si>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</si>
  <si>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</si>
  <si>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</si>
  <si>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</si>
  <si>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</si>
  <si>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</si>
  <si>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</si>
  <si>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</si>
  <si>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</si>
  <si>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</si>
  <si>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</si>
  <si>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</si>
  <si>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</si>
  <si>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</si>
  <si>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</si>
  <si>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</si>
  <si>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</si>
  <si>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</si>
  <si>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</si>
  <si>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</si>
  <si>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</si>
  <si>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</si>
  <si>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</si>
  <si>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</si>
  <si>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</si>
  <si>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</si>
  <si>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</si>
  <si>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</si>
  <si>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</si>
  <si>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</si>
  <si>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</si>
  <si>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</si>
  <si>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</si>
  <si>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</si>
  <si>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</si>
  <si>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</si>
  <si>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</si>
  <si>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</si>
  <si>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</si>
  <si>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</si>
  <si>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</si>
  <si>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</si>
  <si>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</si>
  <si>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</si>
  <si>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</si>
  <si>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</si>
  <si>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</si>
  <si>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</si>
  <si>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</si>
  <si>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</si>
  <si>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</si>
  <si>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</si>
  <si>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</si>
  <si>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</si>
  <si>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</si>
  <si>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</si>
  <si>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</si>
  <si>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</si>
  <si>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</si>
  <si>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</si>
  <si>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</si>
  <si>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</si>
  <si>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</si>
  <si>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</si>
  <si>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</si>
  <si>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</si>
  <si>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</si>
  <si>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</si>
  <si>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</si>
  <si>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</si>
  <si>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</si>
  <si>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</si>
  <si>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</si>
  <si>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</si>
  <si>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</si>
  <si>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</si>
  <si>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</si>
  <si>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</si>
  <si>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</si>
  <si>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</si>
  <si>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</si>
  <si>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</si>
  <si>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</si>
  <si>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</si>
  <si>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</si>
  <si>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</si>
  <si>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</si>
  <si>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</si>
  <si>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</si>
  <si>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</si>
  <si>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</si>
  <si>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</si>
  <si>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</si>
  <si>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</si>
  <si>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</si>
  <si>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</si>
  <si>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</si>
  <si>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</si>
  <si>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</si>
  <si>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</si>
  <si>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</si>
  <si>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</si>
  <si>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</si>
  <si>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</si>
  <si>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</si>
  <si>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</si>
  <si>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</si>
  <si>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</si>
  <si>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</si>
  <si>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</si>
  <si>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</si>
  <si>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</si>
  <si>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</si>
  <si>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</si>
  <si>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</si>
  <si>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</si>
  <si>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</si>
  <si>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</si>
  <si>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</si>
  <si>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</si>
  <si>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</si>
  <si>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</si>
  <si>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</si>
  <si>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</si>
  <si>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</si>
  <si>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</si>
  <si>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</si>
  <si>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</si>
  <si>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</si>
  <si>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</si>
  <si>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</si>
  <si>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</si>
  <si>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</si>
  <si>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</si>
  <si>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</si>
  <si>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</si>
  <si>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</si>
  <si>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</si>
  <si>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</si>
  <si>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</si>
  <si>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</si>
  <si>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</si>
  <si>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</si>
  <si>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</si>
  <si>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</si>
  <si>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</si>
  <si>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</si>
  <si>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</si>
  <si>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</si>
  <si>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</si>
  <si>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</si>
  <si>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</si>
  <si>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</si>
  <si>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</si>
  <si>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</si>
  <si>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</si>
  <si>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</si>
  <si>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</si>
  <si>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</si>
  <si>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</si>
  <si>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</si>
  <si>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</si>
  <si>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</si>
  <si>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</si>
  <si>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</si>
  <si>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</si>
  <si>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</si>
  <si>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</si>
  <si>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</si>
  <si>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</si>
  <si>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</si>
  <si>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</si>
  <si>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</si>
  <si>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</si>
  <si>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</si>
  <si>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</si>
  <si>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</si>
  <si>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</si>
  <si>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</si>
  <si>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</si>
  <si>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</si>
  <si>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</si>
  <si>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</si>
  <si>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</si>
  <si>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</si>
  <si>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</si>
  <si>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</si>
  <si>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</si>
  <si>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</si>
  <si>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</si>
  <si>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</si>
  <si>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</si>
  <si>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</si>
  <si>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</si>
  <si>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</si>
  <si>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</si>
  <si>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</si>
  <si>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</si>
  <si>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</si>
  <si>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</si>
  <si>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</si>
  <si>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</si>
  <si>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</si>
  <si>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</si>
  <si>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</si>
  <si>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</si>
  <si>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</si>
  <si>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</si>
  <si>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</si>
  <si>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</si>
  <si>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</si>
  <si>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</si>
  <si>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</si>
  <si>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</si>
  <si>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</si>
  <si>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</si>
  <si>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</si>
  <si>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</si>
  <si>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</si>
  <si>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</si>
  <si>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</si>
  <si>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</si>
  <si>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</si>
  <si>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</si>
  <si>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</si>
  <si>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</si>
  <si>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</si>
  <si>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</si>
  <si>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</si>
  <si>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</si>
  <si>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</si>
  <si>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</si>
  <si>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</si>
  <si>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</si>
  <si>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</si>
  <si>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</si>
  <si>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</si>
  <si>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</si>
  <si>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</si>
  <si>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</si>
  <si>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</si>
  <si>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</si>
  <si>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</si>
  <si>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</si>
  <si>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</si>
  <si>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</si>
  <si>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</si>
  <si>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</si>
  <si>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</si>
  <si>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</si>
  <si>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</si>
  <si>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</si>
  <si>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</si>
  <si>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</si>
  <si>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</si>
  <si>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</si>
  <si>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</si>
  <si>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</si>
  <si>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</si>
  <si>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</si>
  <si>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</si>
  <si>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</si>
  <si>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</si>
  <si>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</si>
  <si>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</si>
  <si>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</si>
  <si>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</si>
  <si>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</si>
  <si>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</si>
  <si>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</si>
  <si>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</si>
  <si>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</si>
  <si>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</si>
  <si>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</si>
  <si>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</si>
  <si>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</si>
  <si>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</si>
  <si>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</si>
  <si>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</si>
  <si>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</si>
  <si>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</si>
  <si>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</si>
  <si>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</si>
  <si>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</si>
  <si>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</si>
  <si>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</si>
  <si>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</si>
  <si>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</si>
  <si>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</si>
  <si>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</si>
  <si>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</si>
  <si>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</si>
  <si>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</si>
  <si>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</si>
  <si>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</si>
  <si>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</si>
  <si>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</si>
  <si>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</si>
  <si>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</si>
  <si>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</si>
  <si>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</si>
  <si>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</si>
  <si>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</si>
  <si>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</si>
  <si>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</si>
  <si>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</si>
  <si>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</si>
  <si>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</si>
  <si>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</si>
  <si>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</si>
  <si>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</si>
  <si>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</si>
  <si>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</si>
  <si>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</si>
  <si>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</si>
  <si>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</si>
  <si>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</si>
  <si>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</si>
  <si>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</si>
  <si>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</si>
  <si>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</si>
  <si>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</si>
  <si>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</si>
  <si>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</si>
  <si>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</si>
  <si>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</si>
  <si>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</si>
  <si>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</si>
  <si>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</si>
  <si>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</si>
  <si>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</si>
  <si>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</si>
  <si>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</si>
  <si>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</si>
  <si>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</si>
  <si>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</si>
  <si>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</si>
  <si>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</si>
  <si>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</si>
  <si>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</si>
  <si>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</si>
  <si>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</si>
  <si>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</si>
  <si>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</si>
  <si>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</si>
  <si>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</si>
  <si>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</si>
  <si>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</si>
  <si>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</si>
  <si>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</si>
  <si>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</si>
  <si>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</si>
  <si>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</si>
  <si>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</si>
  <si>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</si>
  <si>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</si>
  <si>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</si>
  <si>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</si>
  <si>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</si>
  <si>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</si>
  <si>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</si>
  <si>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</si>
  <si>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</si>
  <si>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</si>
  <si>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</si>
  <si>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</si>
  <si>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</si>
  <si>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</si>
  <si>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</si>
  <si>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</si>
  <si>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</si>
  <si>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</si>
  <si>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</si>
  <si>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</si>
  <si>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</si>
  <si>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</si>
  <si>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</si>
  <si>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</si>
  <si>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</si>
  <si>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</si>
  <si>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</si>
  <si>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</si>
  <si>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</si>
  <si>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</si>
  <si>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</si>
  <si>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</si>
  <si>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</si>
  <si>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</si>
  <si>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</si>
  <si>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</si>
  <si>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</si>
  <si>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</si>
  <si>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</si>
  <si>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</si>
  <si>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</si>
  <si>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</si>
  <si>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</si>
  <si>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</si>
  <si>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</si>
  <si>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</si>
  <si>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</si>
  <si>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</si>
  <si>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</si>
  <si>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</si>
  <si>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</si>
  <si>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</si>
  <si>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</si>
  <si>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</si>
  <si>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</si>
  <si>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</si>
  <si>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</si>
  <si>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</si>
  <si>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</si>
  <si>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</si>
  <si>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</si>
  <si>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</si>
  <si>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</si>
  <si>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</si>
  <si>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</si>
  <si>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</si>
  <si>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</si>
  <si>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</si>
  <si>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</si>
  <si>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</si>
  <si>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</si>
  <si>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</si>
  <si>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</si>
  <si>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</si>
  <si>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</si>
  <si>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</si>
  <si>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</si>
  <si>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</si>
  <si>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</si>
  <si>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</si>
  <si>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</si>
  <si>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</si>
  <si>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</si>
  <si>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</si>
  <si>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</si>
  <si>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</si>
  <si>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</si>
  <si>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</si>
  <si>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</si>
  <si>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</si>
  <si>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</si>
  <si>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</si>
  <si>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</si>
  <si>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</si>
  <si>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</si>
  <si>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</si>
  <si>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</si>
  <si>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</si>
  <si>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</si>
  <si>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</si>
  <si>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</si>
  <si>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</si>
  <si>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</si>
  <si>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</si>
  <si>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</si>
  <si>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</si>
  <si>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</si>
  <si>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</si>
  <si>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</si>
  <si>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</si>
  <si>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</si>
  <si>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</si>
  <si>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</si>
  <si>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</si>
  <si>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</si>
  <si>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</si>
  <si>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</si>
  <si>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</si>
  <si>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</si>
  <si>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</si>
  <si>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</si>
  <si>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</si>
  <si>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</si>
  <si>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</si>
  <si>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</si>
  <si>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</si>
  <si>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</si>
  <si>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</si>
  <si>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</si>
  <si>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</si>
  <si>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</si>
  <si>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</si>
  <si>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</si>
  <si>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</si>
  <si>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</si>
  <si>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</si>
  <si>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</si>
  <si>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</si>
  <si>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</si>
  <si>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</si>
  <si>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</si>
  <si>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</si>
  <si>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</si>
  <si>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</si>
  <si>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</si>
  <si>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</si>
  <si>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</si>
  <si>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</si>
  <si>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</si>
  <si>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</si>
  <si>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</si>
  <si>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</si>
  <si>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</si>
  <si>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</si>
  <si>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</si>
  <si>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</si>
  <si>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</si>
  <si>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</si>
  <si>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</si>
  <si>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</si>
  <si>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</si>
  <si>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</si>
  <si>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</si>
  <si>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</si>
  <si>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</si>
  <si>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</si>
  <si>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</si>
  <si>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</si>
  <si>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</si>
  <si>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</si>
  <si>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</si>
  <si>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</si>
  <si>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</si>
  <si>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</si>
  <si>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</si>
  <si>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</si>
  <si>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</si>
  <si>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</si>
  <si>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</si>
  <si>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</si>
  <si>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</si>
  <si>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</si>
  <si>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</si>
  <si>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</si>
  <si>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</si>
  <si>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</si>
  <si>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</si>
  <si>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</si>
  <si>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</si>
  <si>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</si>
  <si>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</si>
  <si>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</si>
  <si>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</si>
  <si>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</si>
  <si>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</si>
  <si>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</si>
  <si>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</si>
  <si>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</si>
  <si>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</si>
  <si>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</si>
  <si>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</si>
  <si>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</si>
  <si>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</si>
  <si>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</si>
  <si>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</si>
  <si>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</si>
  <si>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</si>
  <si>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</si>
  <si>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</si>
  <si>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</si>
  <si>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</si>
  <si>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</si>
  <si>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</si>
  <si>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</si>
  <si>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</si>
  <si>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</si>
  <si>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</si>
  <si>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</si>
  <si>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</si>
  <si>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</si>
  <si>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</si>
  <si>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</si>
  <si>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</si>
  <si>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</si>
  <si>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</si>
  <si>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</si>
  <si>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</si>
  <si>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</si>
  <si>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</si>
  <si>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</si>
  <si>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</si>
  <si>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</si>
  <si>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</si>
  <si>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</si>
  <si>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</si>
  <si>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</si>
  <si>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</si>
  <si>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</si>
  <si>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</si>
  <si>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</si>
  <si>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</si>
  <si>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</si>
  <si>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</si>
  <si>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</si>
  <si>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</si>
  <si>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</si>
  <si>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</si>
  <si>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</si>
  <si>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</si>
  <si>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</si>
  <si>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</si>
  <si>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</si>
  <si>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</si>
  <si>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</si>
  <si>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</si>
  <si>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</si>
  <si>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</si>
  <si>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</si>
  <si>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</si>
  <si>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</si>
  <si>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</si>
  <si>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</si>
  <si>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</si>
  <si>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</si>
  <si>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</si>
  <si>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</si>
  <si>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</si>
  <si>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</si>
  <si>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</si>
  <si>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</si>
  <si>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</si>
  <si>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</si>
  <si>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</si>
  <si>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</si>
  <si>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</si>
  <si>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</si>
  <si>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</si>
  <si>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</si>
  <si>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</si>
  <si>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</si>
  <si>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</si>
  <si>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</si>
  <si>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</si>
  <si>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</si>
  <si>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</si>
  <si>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</si>
  <si>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</si>
  <si>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</si>
  <si>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</si>
  <si>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</si>
  <si>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</si>
  <si>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</si>
  <si>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</si>
  <si>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</si>
  <si>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</si>
  <si>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</si>
  <si>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</si>
  <si>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</si>
  <si>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</si>
  <si>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</si>
  <si>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</si>
  <si>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</si>
  <si>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</si>
  <si>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</si>
  <si>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</si>
  <si>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</si>
  <si>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</si>
  <si>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</si>
  <si>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</si>
  <si>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</si>
  <si>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</si>
  <si>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</si>
  <si>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</si>
  <si>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</si>
  <si>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</si>
  <si>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</si>
  <si>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</si>
  <si>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</si>
  <si>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</si>
  <si>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</si>
  <si>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</si>
  <si>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</si>
  <si>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</si>
  <si>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</si>
  <si>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</si>
  <si>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</si>
  <si>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</si>
  <si>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</si>
  <si>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</si>
  <si>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</si>
  <si>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</si>
  <si>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</si>
  <si>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</si>
  <si>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</si>
  <si>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</si>
  <si>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</si>
  <si>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</si>
  <si>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</si>
  <si>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</si>
  <si>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</si>
  <si>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</si>
  <si>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</si>
  <si>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</si>
  <si>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</si>
  <si>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</si>
  <si>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</si>
  <si>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</si>
  <si>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</si>
  <si>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</si>
  <si>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</si>
  <si>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</si>
  <si>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</si>
  <si>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</si>
  <si>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</si>
  <si>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</si>
  <si>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</si>
  <si>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</si>
  <si>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</si>
  <si>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</si>
  <si>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</si>
  <si>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</si>
  <si>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</si>
  <si>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</si>
  <si>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</si>
  <si>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</si>
  <si>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</si>
  <si>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</si>
  <si>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</si>
  <si>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</si>
  <si>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</si>
  <si>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</si>
  <si>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</si>
  <si>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</si>
  <si>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</si>
  <si>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</si>
  <si>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</si>
  <si>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</si>
  <si>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</si>
  <si>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</si>
  <si>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</si>
  <si>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</si>
  <si>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</si>
  <si>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</si>
  <si>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</si>
  <si>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</si>
  <si>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</si>
  <si>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</si>
  <si>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</si>
  <si>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</si>
  <si>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</si>
  <si>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</si>
  <si>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</si>
  <si>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</si>
  <si>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</si>
  <si>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</si>
  <si>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</si>
  <si>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</si>
  <si>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</si>
  <si>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</si>
  <si>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</si>
  <si>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</si>
  <si>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</si>
  <si>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</si>
  <si>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</si>
  <si>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</si>
  <si>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</si>
  <si>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</si>
  <si>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</si>
  <si>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</si>
  <si>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</si>
  <si>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</si>
  <si>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</si>
  <si>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</si>
  <si>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</si>
  <si>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</si>
  <si>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</si>
  <si>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</si>
  <si>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</si>
  <si>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</si>
  <si>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</si>
  <si>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</si>
  <si>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</si>
  <si>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</si>
  <si>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</si>
  <si>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</si>
  <si>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</si>
  <si>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</si>
  <si>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</si>
  <si>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</si>
  <si>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</si>
  <si>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</si>
  <si>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</si>
  <si>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</si>
  <si>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</si>
  <si>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</si>
  <si>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</si>
  <si>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</si>
  <si>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</si>
  <si>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</si>
  <si>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</si>
  <si>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</si>
  <si>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</si>
  <si>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</si>
  <si>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</si>
  <si>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</si>
  <si>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</si>
  <si>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</si>
  <si>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</si>
  <si>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</si>
  <si>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</si>
  <si>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</si>
  <si>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</si>
  <si>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</si>
  <si>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</si>
  <si>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</si>
  <si>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</si>
  <si>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</si>
  <si>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</si>
  <si>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</si>
  <si>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</si>
  <si>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</si>
  <si>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</si>
  <si>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</si>
  <si>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</si>
  <si>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</si>
  <si>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</si>
  <si>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</si>
  <si>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</si>
  <si>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</si>
  <si>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</si>
  <si>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</si>
  <si>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</si>
  <si>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</si>
  <si>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</si>
  <si>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</si>
  <si>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</si>
  <si>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</si>
  <si>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</si>
  <si>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</si>
  <si>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</si>
  <si>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</si>
  <si>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</si>
  <si>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</si>
  <si>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</si>
  <si>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</si>
  <si>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</si>
  <si>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</si>
  <si>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</si>
  <si>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</si>
  <si>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</si>
  <si>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</si>
  <si>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</si>
  <si>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</si>
  <si>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</si>
  <si>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</si>
  <si>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</si>
  <si>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</si>
  <si>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</si>
  <si>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</si>
  <si>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</si>
  <si>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</si>
  <si>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</si>
  <si>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</si>
  <si>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</si>
  <si>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</si>
  <si>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</si>
  <si>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</si>
  <si>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</si>
  <si>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</si>
  <si>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</si>
  <si>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</si>
  <si>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</si>
  <si>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</si>
  <si>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</si>
  <si>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</si>
  <si>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</si>
  <si>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</si>
  <si>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</si>
  <si>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</si>
  <si>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</si>
  <si>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</si>
  <si>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</si>
  <si>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</si>
  <si>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</si>
  <si>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</si>
  <si>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</si>
  <si>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</si>
  <si>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</si>
  <si>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</si>
  <si>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</si>
  <si>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</si>
  <si>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</si>
  <si>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</si>
  <si>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</si>
  <si>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</si>
  <si>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</si>
  <si>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</si>
  <si>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</si>
  <si>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</si>
  <si>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</si>
  <si>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</si>
  <si>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</si>
  <si>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</si>
  <si>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</si>
  <si>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</si>
  <si>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</si>
  <si>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</si>
  <si>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</si>
  <si>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</si>
  <si>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</si>
  <si>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</si>
  <si>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</si>
  <si>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</si>
  <si>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</si>
  <si>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</si>
  <si>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</si>
  <si>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</si>
  <si>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</si>
  <si>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</si>
  <si>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</si>
  <si>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</si>
  <si>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</si>
  <si>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</si>
  <si>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</si>
  <si>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</si>
  <si>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</si>
  <si>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</si>
  <si>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</si>
  <si>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</si>
  <si>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</si>
  <si>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</si>
  <si>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</si>
  <si>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</si>
  <si>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</si>
  <si>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</si>
  <si>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</si>
  <si>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</si>
  <si>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</si>
  <si>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</si>
  <si>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</si>
  <si>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</si>
  <si>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</si>
  <si>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</si>
  <si>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</si>
  <si>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</si>
  <si>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</si>
  <si>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</si>
  <si>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</si>
  <si>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</si>
  <si>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</si>
  <si>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</si>
  <si>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</si>
  <si>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</si>
  <si>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</si>
  <si>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</si>
  <si>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</si>
  <si>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</si>
  <si>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</si>
  <si>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</si>
  <si>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</si>
  <si>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</si>
  <si>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</si>
  <si>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</si>
  <si>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</si>
  <si>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</si>
  <si>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</si>
  <si>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</si>
  <si>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</si>
  <si>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</si>
  <si>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</si>
  <si>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</si>
  <si>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</si>
  <si>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</si>
  <si>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</si>
  <si>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</si>
  <si>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</si>
  <si>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</si>
  <si>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</si>
  <si>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</si>
  <si>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</si>
  <si>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</si>
  <si>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</si>
  <si>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</si>
  <si>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</si>
  <si>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</si>
  <si>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</si>
  <si>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</si>
  <si>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</si>
  <si>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</si>
  <si>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</si>
  <si>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</si>
  <si>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</si>
  <si>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</si>
  <si>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</si>
  <si>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</si>
  <si>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</si>
  <si>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</si>
  <si>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</si>
  <si>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</si>
  <si>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</si>
  <si>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</si>
  <si>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</si>
  <si>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</si>
  <si>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</si>
  <si>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</si>
  <si>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</si>
  <si>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</si>
  <si>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</si>
  <si>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</si>
  <si>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</si>
  <si>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</si>
  <si>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</si>
  <si>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</si>
  <si>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</si>
  <si>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</si>
  <si>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</si>
  <si>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</si>
  <si>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</si>
  <si>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</si>
  <si>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</si>
  <si>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</si>
  <si>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</si>
  <si>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</si>
  <si>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</si>
  <si>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</si>
  <si>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</si>
  <si>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</si>
  <si>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</si>
  <si>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</si>
  <si>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</si>
  <si>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</si>
  <si>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</si>
  <si>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</si>
  <si>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</si>
  <si>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</si>
  <si>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</si>
  <si>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</si>
  <si>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</si>
  <si>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</si>
  <si>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</si>
  <si>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</si>
  <si>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</si>
  <si>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</si>
  <si>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</si>
  <si>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</si>
  <si>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</si>
  <si>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</si>
  <si>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</si>
  <si>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</si>
  <si>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</si>
  <si>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</si>
  <si>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</si>
  <si>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</si>
  <si>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</si>
  <si>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</si>
  <si>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</si>
  <si>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</si>
  <si>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</si>
  <si>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</si>
  <si>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</si>
  <si>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</si>
  <si>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</si>
  <si>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</si>
  <si>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</si>
  <si>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</si>
  <si>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</si>
  <si>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</si>
  <si>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</si>
  <si>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</si>
  <si>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</si>
  <si>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</si>
  <si>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</si>
  <si>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</si>
  <si>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</si>
  <si>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</si>
  <si>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</si>
  <si>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</si>
  <si>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</si>
  <si>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</si>
  <si>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</si>
  <si>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</si>
  <si>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</si>
  <si>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</si>
  <si>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</si>
  <si>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</si>
  <si>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</si>
  <si>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</si>
  <si>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</si>
  <si>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</si>
  <si>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</si>
  <si>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</si>
  <si>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</si>
  <si>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</si>
  <si>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</si>
  <si>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</si>
  <si>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</si>
  <si>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</si>
  <si>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</si>
  <si>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</si>
  <si>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</si>
  <si>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</si>
  <si>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</si>
  <si>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</si>
  <si>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</si>
  <si>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</si>
  <si>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</si>
  <si>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</si>
  <si>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</si>
  <si>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</si>
  <si>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</si>
  <si>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</si>
  <si>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</si>
  <si>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</si>
  <si>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</si>
  <si>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</si>
  <si>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</si>
  <si>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</si>
  <si>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</si>
  <si>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</si>
  <si>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</si>
  <si>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</si>
  <si>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</si>
  <si>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</si>
  <si>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</si>
  <si>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</si>
  <si>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</si>
  <si>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</si>
  <si>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</si>
  <si>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</si>
  <si>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</si>
  <si>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</si>
  <si>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</si>
  <si>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</si>
  <si>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</si>
  <si>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</si>
  <si>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</si>
  <si>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</si>
  <si>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</si>
  <si>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</si>
  <si>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</si>
  <si>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</si>
  <si>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</si>
  <si>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</si>
  <si>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</si>
  <si>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</si>
  <si>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</si>
  <si>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</si>
  <si>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</si>
  <si>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</si>
  <si>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</si>
  <si>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</si>
  <si>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</si>
  <si>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</si>
  <si>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</si>
  <si>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</si>
  <si>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</si>
  <si>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</si>
  <si>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</si>
  <si>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</si>
  <si>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</si>
  <si>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</si>
  <si>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</si>
  <si>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</si>
  <si>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</si>
  <si>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</si>
  <si>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</si>
  <si>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</si>
  <si>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</si>
  <si>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</si>
  <si>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</si>
  <si>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</si>
  <si>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</si>
  <si>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</si>
  <si>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</si>
  <si>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</si>
  <si>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</si>
  <si>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</si>
  <si>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</si>
  <si>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</si>
  <si>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</si>
  <si>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</si>
  <si>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</si>
  <si>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</si>
  <si>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</si>
  <si>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</si>
  <si>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</si>
  <si>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</si>
  <si>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</si>
  <si>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</si>
  <si>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</si>
  <si>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</si>
  <si>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</si>
  <si>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</si>
  <si>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</si>
  <si>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</si>
  <si>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</si>
  <si>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</si>
  <si>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</si>
  <si>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</si>
  <si>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</si>
  <si>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</si>
  <si>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</si>
  <si>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</si>
  <si>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</si>
  <si>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</si>
  <si>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</si>
  <si>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</si>
  <si>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</si>
  <si>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</si>
  <si>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</si>
  <si>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</si>
  <si>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</si>
  <si>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</si>
  <si>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</si>
  <si>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</si>
  <si>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</si>
  <si>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</si>
  <si>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</si>
  <si>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</si>
  <si>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</si>
  <si>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</si>
  <si>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</si>
  <si>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</si>
  <si>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</si>
  <si>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</si>
  <si>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</si>
  <si>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</si>
  <si>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</si>
  <si>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</si>
  <si>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</si>
  <si>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</si>
  <si>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</si>
  <si>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</si>
  <si>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</si>
  <si>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</si>
  <si>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</si>
  <si>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</si>
  <si>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</si>
  <si>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</si>
  <si>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</si>
  <si>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</si>
  <si>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</si>
  <si>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</si>
  <si>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</si>
  <si>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</si>
  <si>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</si>
  <si>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</si>
  <si>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</si>
  <si>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</si>
  <si>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</si>
  <si>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</si>
  <si>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</si>
  <si>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</si>
  <si>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</si>
  <si>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</si>
  <si>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</si>
  <si>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</si>
  <si>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</si>
  <si>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</si>
  <si>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</si>
  <si>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</si>
  <si>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</si>
  <si>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</si>
  <si>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</si>
  <si>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</si>
  <si>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</si>
  <si>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</si>
  <si>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</si>
  <si>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</si>
  <si>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</si>
  <si>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</si>
  <si>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</si>
  <si>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</si>
  <si>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</si>
  <si>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</si>
  <si>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</si>
  <si>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</si>
  <si>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</si>
  <si>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</si>
  <si>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</si>
  <si>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</si>
  <si>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</si>
  <si>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</si>
  <si>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</si>
  <si>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</si>
  <si>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</si>
  <si>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</si>
  <si>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</si>
  <si>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</si>
  <si>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</si>
  <si>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</si>
  <si>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</si>
  <si>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</si>
  <si>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</si>
  <si>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</si>
  <si>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</si>
  <si>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</si>
  <si>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</si>
  <si>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</si>
  <si>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</si>
  <si>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</si>
  <si>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</si>
  <si>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</si>
  <si>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</si>
  <si>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</si>
  <si>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</si>
  <si>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</si>
  <si>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</si>
  <si>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</si>
  <si>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</si>
  <si>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</si>
  <si>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</si>
  <si>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</si>
  <si>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</si>
  <si>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</si>
  <si>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</si>
  <si>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</si>
  <si>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</si>
  <si>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</si>
  <si>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</si>
  <si>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</si>
  <si>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</si>
  <si>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</si>
  <si>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</si>
  <si>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</si>
  <si>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</si>
  <si>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</si>
  <si>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</si>
  <si>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</si>
  <si>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</si>
  <si>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</si>
  <si>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</si>
  <si>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</si>
  <si>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</si>
  <si>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</si>
  <si>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</si>
  <si>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</si>
  <si>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</si>
  <si>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</si>
  <si>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</si>
  <si>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</si>
  <si>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</si>
  <si>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</si>
  <si>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</si>
  <si>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</si>
  <si>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</si>
  <si>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</si>
  <si>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</si>
  <si>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</si>
  <si>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</si>
  <si>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</si>
  <si>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</si>
  <si>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</si>
  <si>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</si>
  <si>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</si>
  <si>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</si>
  <si>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</si>
  <si>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</si>
  <si>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</si>
  <si>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</si>
  <si>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</si>
  <si>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</si>
  <si>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</si>
  <si>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</si>
  <si>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</si>
  <si>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</si>
  <si>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</si>
  <si>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</si>
  <si>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</si>
  <si>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</si>
  <si>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</si>
  <si>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</si>
  <si>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</si>
  <si>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</si>
  <si>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</si>
  <si>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</si>
  <si>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</si>
  <si>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</si>
  <si>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</si>
  <si>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</si>
  <si>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</si>
  <si>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</si>
  <si>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</si>
  <si>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</si>
  <si>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</si>
  <si>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</si>
  <si>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</si>
  <si>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</si>
  <si>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</si>
  <si>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</si>
  <si>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</si>
  <si>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</si>
  <si>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</si>
  <si>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</si>
  <si>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</si>
  <si>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</si>
  <si>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</si>
  <si>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</si>
  <si>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</si>
  <si>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</si>
  <si>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</si>
  <si>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</si>
  <si>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</si>
  <si>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</si>
  <si>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</si>
  <si>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</si>
  <si>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</si>
  <si>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</si>
  <si>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</si>
  <si>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</si>
  <si>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</si>
  <si>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</si>
  <si>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</si>
  <si>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</si>
  <si>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</si>
  <si>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</si>
  <si>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</si>
  <si>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</si>
  <si>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</si>
  <si>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</si>
  <si>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</si>
  <si>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</si>
  <si>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</si>
  <si>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</si>
  <si>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</si>
  <si>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</si>
  <si>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</si>
  <si>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</si>
  <si>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</si>
  <si>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</si>
  <si>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</si>
  <si>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</si>
  <si>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</si>
  <si>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</si>
  <si>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</si>
  <si>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</si>
  <si>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</si>
  <si>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</si>
  <si>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</si>
  <si>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</si>
  <si>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</si>
  <si>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</si>
  <si>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</si>
  <si>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</si>
  <si>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</si>
  <si>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</si>
  <si>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</si>
  <si>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</si>
  <si>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</si>
  <si>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</si>
  <si>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</si>
  <si>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</si>
  <si>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</si>
  <si>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</si>
  <si>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</si>
  <si>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</si>
  <si>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</si>
  <si>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</si>
  <si>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</si>
  <si>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</si>
  <si>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</si>
  <si>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</si>
  <si>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</si>
  <si>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</si>
  <si>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</si>
  <si>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</si>
  <si>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</si>
  <si>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</si>
  <si>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</si>
  <si>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</si>
  <si>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</si>
  <si>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</si>
  <si>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</si>
  <si>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</si>
  <si>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</si>
  <si>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</si>
  <si>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</si>
  <si>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</si>
  <si>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</si>
  <si>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</si>
  <si>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</si>
  <si>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</si>
  <si>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</si>
  <si>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</si>
  <si>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</si>
  <si>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</si>
  <si>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</si>
  <si>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</si>
  <si>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</si>
  <si>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</si>
  <si>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</si>
  <si>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</si>
  <si>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</si>
  <si>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</si>
  <si>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</si>
  <si>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</si>
  <si>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</si>
  <si>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</si>
  <si>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</si>
  <si>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</si>
  <si>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</si>
  <si>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</si>
  <si>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</si>
  <si>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</si>
  <si>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</si>
  <si>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</si>
  <si>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</si>
  <si>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</si>
  <si>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</si>
  <si>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</si>
  <si>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</si>
  <si>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</si>
  <si>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</si>
  <si>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</si>
  <si>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</si>
  <si>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</si>
  <si>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</si>
  <si>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</si>
  <si>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</si>
  <si>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</si>
  <si>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</si>
  <si>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</si>
  <si>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</si>
  <si>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</si>
  <si>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</si>
  <si>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</si>
  <si>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</si>
  <si>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</si>
  <si>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</si>
  <si>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</si>
  <si>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</si>
  <si>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</si>
  <si>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</si>
  <si>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</si>
  <si>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</si>
  <si>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</si>
  <si>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</si>
  <si>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</si>
  <si>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</si>
  <si>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</si>
  <si>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</si>
  <si>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</si>
  <si>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</si>
  <si>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</si>
  <si>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</si>
  <si>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</si>
  <si>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</si>
  <si>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</si>
  <si>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</si>
  <si>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</si>
  <si>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</si>
  <si>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</si>
  <si>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</si>
  <si>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</si>
  <si>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</si>
  <si>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</si>
  <si>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</si>
  <si>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</si>
  <si>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</si>
  <si>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</si>
  <si>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</si>
  <si>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</si>
  <si>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</si>
  <si>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</si>
  <si>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</si>
  <si>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</si>
  <si>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</si>
  <si>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</si>
  <si>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</si>
  <si>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</si>
  <si>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</si>
  <si>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</si>
  <si>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</si>
  <si>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</si>
  <si>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</si>
  <si>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</si>
  <si>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</si>
  <si>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</si>
  <si>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</si>
  <si>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</si>
  <si>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</si>
  <si>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</si>
  <si>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</si>
  <si>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</si>
  <si>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</si>
  <si>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</si>
  <si>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</si>
  <si>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</si>
  <si>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</si>
  <si>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</si>
  <si>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</si>
  <si>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</si>
  <si>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</si>
  <si>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</si>
  <si>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</si>
  <si>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</si>
  <si>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</si>
  <si>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</si>
  <si>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</si>
  <si>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</si>
  <si>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</si>
  <si>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</si>
  <si>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</si>
  <si>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</si>
  <si>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</si>
  <si>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</si>
  <si>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</si>
  <si>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</si>
  <si>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</si>
  <si>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</si>
  <si>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</si>
  <si>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</si>
  <si>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</si>
  <si>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</si>
  <si>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</si>
  <si>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</si>
  <si>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</si>
  <si>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</si>
  <si>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</si>
  <si>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</si>
  <si>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</si>
  <si>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</si>
  <si>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</si>
  <si>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</si>
  <si>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</si>
  <si>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</si>
  <si>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</si>
  <si>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</si>
  <si>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</si>
  <si>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</si>
  <si>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</si>
  <si>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</si>
  <si>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</si>
  <si>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</si>
  <si>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</si>
  <si>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</si>
  <si>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</si>
  <si>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</si>
  <si>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</si>
  <si>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</si>
  <si>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</si>
  <si>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</si>
  <si>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</si>
  <si>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</si>
  <si>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</si>
  <si>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</si>
  <si>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</si>
  <si>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</si>
  <si>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</si>
  <si>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</si>
  <si>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</si>
  <si>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</si>
  <si>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</si>
  <si>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</si>
  <si>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</si>
  <si>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</si>
  <si>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</si>
  <si>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</si>
  <si>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</si>
  <si>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</si>
  <si>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</si>
  <si>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</si>
  <si>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</si>
  <si>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</si>
  <si>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</si>
  <si>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</si>
  <si>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</si>
  <si>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</si>
  <si>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</si>
  <si>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</si>
  <si>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</si>
  <si>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</si>
  <si>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</si>
  <si>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</si>
  <si>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</si>
  <si>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</si>
  <si>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</si>
  <si>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</si>
  <si>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</si>
  <si>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</si>
  <si>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</si>
  <si>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</si>
  <si>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</si>
  <si>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</si>
  <si>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</si>
  <si>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</si>
  <si>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</si>
  <si>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</si>
  <si>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</si>
  <si>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</si>
  <si>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</si>
  <si>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</si>
  <si>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</si>
  <si>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</si>
  <si>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</si>
  <si>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</si>
  <si>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</si>
  <si>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</si>
  <si>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</si>
  <si>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</si>
  <si>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</si>
  <si>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</si>
  <si>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</si>
  <si>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</si>
  <si>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</si>
  <si>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</si>
  <si>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</si>
  <si>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</si>
  <si>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</si>
  <si>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</si>
  <si>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</si>
  <si>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</si>
  <si>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</si>
  <si>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</si>
  <si>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</si>
  <si>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</si>
  <si>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</si>
  <si>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</si>
  <si>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</si>
  <si>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</si>
  <si>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</si>
  <si>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</si>
  <si>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</si>
  <si>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</si>
  <si>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</si>
  <si>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</si>
  <si>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</si>
  <si>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</si>
  <si>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</si>
  <si>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</si>
  <si>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</si>
  <si>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</si>
  <si>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</si>
  <si>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</si>
  <si>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</si>
  <si>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</si>
  <si>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</si>
  <si>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</si>
  <si>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</si>
  <si>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</si>
  <si>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</si>
  <si>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</si>
  <si>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</si>
  <si>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</si>
  <si>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</si>
  <si>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</si>
  <si>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</si>
  <si>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</si>
  <si>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</si>
  <si>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</si>
  <si>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</si>
  <si>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</si>
  <si>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</si>
  <si>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</si>
  <si>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</si>
  <si>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</si>
  <si>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</si>
  <si>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</si>
  <si>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</si>
  <si>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</si>
  <si>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</si>
  <si>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</si>
  <si>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</si>
  <si>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</si>
  <si>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</si>
  <si>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</si>
  <si>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</si>
  <si>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</si>
  <si>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</si>
  <si>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</si>
  <si>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</si>
  <si>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</si>
  <si>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</si>
  <si>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</si>
  <si>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</si>
  <si>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</si>
  <si>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</si>
  <si>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</si>
  <si>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</si>
  <si>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</si>
  <si>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</si>
  <si>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</si>
  <si>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</si>
  <si>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</si>
  <si>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</si>
  <si>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</si>
  <si>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</si>
  <si>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</si>
  <si>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</si>
  <si>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</si>
  <si>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</si>
  <si>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</si>
  <si>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</si>
  <si>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</si>
  <si>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</si>
  <si>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</si>
  <si>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</si>
  <si>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</si>
  <si>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</si>
  <si>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</si>
  <si>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</si>
  <si>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</si>
  <si>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</si>
  <si>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</si>
  <si>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</si>
  <si>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</si>
  <si>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</si>
  <si>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</si>
  <si>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</si>
  <si>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</si>
  <si>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</si>
  <si>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</si>
  <si>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</si>
  <si>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</si>
  <si>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</si>
  <si>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</si>
  <si>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</si>
  <si>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</si>
  <si>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</si>
  <si>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</si>
  <si>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</si>
  <si>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</si>
  <si>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</si>
  <si>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</si>
  <si>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</si>
  <si>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</si>
  <si>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</si>
  <si>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</si>
  <si>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</si>
  <si>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</si>
  <si>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</si>
  <si>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</si>
  <si>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</si>
  <si>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</si>
  <si>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</si>
  <si>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</si>
  <si>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</si>
  <si>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</si>
  <si>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</si>
  <si>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</si>
  <si>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</si>
  <si>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</si>
  <si>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</si>
  <si>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</si>
  <si>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</si>
  <si>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</si>
  <si>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</si>
  <si>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</si>
  <si>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</si>
  <si>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</si>
  <si>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</si>
  <si>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</si>
  <si>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</si>
  <si>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</si>
  <si>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</si>
  <si>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</si>
  <si>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</si>
  <si>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</si>
  <si>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</si>
  <si>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</si>
  <si>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</si>
  <si>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</si>
  <si>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</si>
  <si>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</si>
  <si>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</si>
  <si>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</si>
  <si>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</si>
  <si>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</si>
  <si>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</si>
  <si>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</si>
  <si>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</si>
  <si>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</si>
  <si>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</si>
  <si>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</si>
  <si>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</si>
  <si>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</si>
  <si>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</si>
  <si>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</si>
  <si>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</si>
  <si>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</si>
  <si>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</si>
  <si>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</si>
  <si>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</si>
  <si>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</si>
  <si>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</si>
  <si>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</si>
  <si>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</si>
  <si>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</si>
  <si>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</si>
  <si>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</si>
  <si>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</si>
  <si>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</si>
  <si>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</si>
  <si>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</si>
  <si>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</si>
  <si>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</si>
  <si>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</si>
  <si>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</si>
  <si>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</si>
  <si>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</si>
  <si>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</si>
  <si>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</si>
  <si>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</si>
  <si>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</si>
  <si>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</si>
  <si>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</si>
  <si>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</si>
  <si>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</si>
  <si>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</si>
  <si>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</si>
  <si>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</si>
  <si>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</si>
  <si>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</si>
  <si>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</si>
  <si>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</si>
  <si>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</si>
  <si>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</si>
  <si>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</si>
  <si>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</si>
  <si>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</si>
  <si>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</si>
  <si>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</si>
  <si>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</si>
  <si>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</si>
  <si>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</si>
  <si>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</si>
  <si>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</si>
  <si>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</si>
  <si>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</si>
  <si>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</si>
  <si>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</si>
  <si>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</si>
  <si>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</si>
  <si>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</si>
  <si>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</si>
  <si>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</si>
  <si>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</si>
  <si>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</si>
  <si>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</si>
  <si>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</si>
  <si>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</si>
  <si>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</si>
  <si>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</si>
  <si>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</si>
  <si>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</si>
  <si>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</si>
  <si>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</si>
  <si>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</si>
  <si>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</si>
  <si>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</si>
  <si>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</si>
  <si>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</si>
  <si>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</si>
  <si>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</si>
  <si>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</si>
  <si>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</si>
  <si>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</si>
  <si>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</si>
  <si>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</si>
  <si>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</si>
  <si>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</si>
  <si>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</si>
  <si>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</si>
  <si>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</si>
  <si>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</si>
  <si>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</si>
  <si>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</si>
  <si>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</si>
  <si>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</si>
  <si>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</si>
  <si>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</si>
  <si>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</si>
  <si>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</si>
  <si>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</si>
  <si>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</si>
  <si>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</si>
  <si>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</si>
  <si>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</si>
  <si>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</si>
  <si>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</si>
  <si>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</si>
  <si>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</si>
  <si>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</si>
  <si>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</si>
  <si>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</si>
  <si>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</si>
  <si>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</si>
  <si>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</si>
  <si>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</si>
  <si>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</si>
  <si>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</si>
  <si>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</si>
  <si>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</si>
  <si>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</si>
  <si>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</si>
  <si>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</si>
  <si>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</si>
  <si>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</si>
  <si>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</si>
  <si>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</si>
  <si>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</si>
  <si>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</si>
  <si>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</si>
  <si>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</si>
  <si>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</si>
  <si>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</si>
  <si>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</si>
  <si>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</si>
  <si>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</si>
  <si>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</si>
  <si>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</si>
  <si>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</si>
  <si>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</si>
  <si>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</si>
  <si>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</si>
  <si>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</si>
  <si>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</si>
  <si>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</si>
  <si>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</si>
  <si>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</si>
  <si>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</si>
  <si>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</si>
  <si>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</si>
  <si>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</si>
  <si>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</si>
  <si>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</si>
  <si>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</si>
  <si>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</si>
  <si>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</si>
  <si>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</si>
  <si>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</si>
  <si>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</si>
  <si>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</si>
  <si>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</si>
  <si>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</si>
  <si>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</si>
  <si>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</si>
  <si>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</si>
  <si>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</si>
  <si>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</si>
  <si>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</si>
  <si>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</si>
  <si>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</si>
  <si>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</si>
  <si>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</si>
  <si>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</si>
  <si>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</si>
  <si>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</si>
  <si>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</si>
  <si>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</si>
  <si>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</si>
  <si>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</si>
  <si>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</si>
  <si>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</si>
  <si>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</si>
  <si>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</si>
  <si>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</si>
  <si>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</si>
  <si>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</si>
  <si>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</si>
  <si>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</si>
  <si>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</si>
  <si>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</si>
  <si>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</si>
  <si>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</si>
  <si>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</si>
  <si>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</si>
  <si>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</si>
  <si>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</si>
  <si>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</si>
  <si>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</si>
  <si>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</si>
  <si>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</si>
  <si>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</si>
  <si>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</si>
  <si>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</si>
  <si>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</si>
  <si>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</si>
  <si>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</si>
  <si>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</si>
  <si>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</si>
  <si>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</si>
  <si>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</si>
  <si>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</si>
  <si>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</si>
  <si>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</si>
  <si>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</si>
  <si>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</si>
  <si>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</si>
  <si>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</si>
  <si>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</si>
  <si>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</si>
  <si>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</si>
  <si>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</si>
  <si>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</si>
  <si>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</si>
  <si>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</si>
  <si>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</si>
  <si>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</si>
  <si>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</si>
  <si>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</si>
  <si>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</si>
  <si>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</si>
  <si>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</si>
  <si>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</si>
  <si>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</si>
  <si>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</si>
  <si>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</si>
  <si>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</si>
  <si>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</si>
  <si>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</si>
  <si>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</si>
  <si>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</si>
  <si>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</si>
  <si>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</si>
  <si>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</si>
  <si>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</si>
  <si>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</si>
  <si>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</si>
  <si>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</si>
  <si>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</si>
  <si>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</si>
  <si>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</si>
  <si>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</si>
  <si>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</si>
  <si>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</si>
  <si>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</si>
  <si>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</si>
  <si>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</si>
  <si>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</si>
  <si>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</si>
  <si>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</si>
  <si>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</si>
  <si>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</si>
  <si>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</si>
  <si>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</si>
  <si>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</si>
  <si>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</si>
  <si>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</si>
  <si>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</si>
  <si>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</si>
  <si>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</si>
  <si>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</si>
  <si>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</si>
  <si>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</si>
  <si>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</si>
  <si>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</si>
  <si>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</si>
  <si>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</si>
  <si>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</si>
  <si>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</si>
  <si>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</si>
  <si>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</si>
  <si>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</si>
  <si>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</si>
  <si>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</si>
  <si>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</si>
  <si>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</si>
  <si>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</si>
  <si>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</si>
  <si>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</si>
  <si>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</si>
  <si>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</si>
  <si>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</si>
  <si>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</si>
  <si>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</si>
  <si>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</si>
  <si>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</si>
  <si>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</si>
  <si>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</si>
  <si>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</si>
  <si>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</si>
  <si>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</si>
  <si>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</si>
  <si>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</si>
  <si>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</si>
  <si>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</si>
  <si>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</si>
  <si>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</si>
  <si>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</si>
  <si>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</si>
  <si>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</si>
  <si>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</si>
  <si>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</si>
  <si>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</si>
  <si>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</si>
  <si>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</si>
  <si>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</si>
  <si>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</si>
  <si>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</si>
  <si>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</si>
  <si>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</si>
  <si>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</si>
  <si>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</si>
  <si>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</si>
  <si>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</si>
  <si>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</si>
  <si>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</si>
  <si>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</si>
  <si>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</si>
  <si>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</si>
  <si>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</si>
  <si>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</si>
  <si>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</si>
  <si>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</si>
  <si>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</si>
  <si>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</si>
  <si>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</si>
  <si>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</si>
  <si>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</si>
  <si>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</si>
  <si>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</si>
  <si>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</si>
  <si>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</si>
  <si>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</si>
  <si>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</si>
  <si>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</si>
  <si>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</si>
  <si>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</si>
  <si>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</si>
  <si>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</si>
  <si>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</si>
  <si>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</si>
  <si>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</si>
  <si>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</si>
  <si>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</si>
  <si>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</si>
  <si>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</si>
  <si>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</si>
  <si>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</si>
  <si>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</si>
  <si>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</si>
  <si>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</si>
  <si>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</si>
  <si>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</si>
  <si>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</si>
  <si>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</si>
  <si>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</si>
  <si>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</si>
  <si>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</si>
  <si>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</si>
  <si>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</si>
  <si>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</si>
  <si>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</si>
  <si>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</si>
  <si>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</si>
  <si>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</si>
  <si>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</si>
  <si>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</si>
  <si>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</si>
  <si>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</si>
  <si>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</si>
  <si>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</si>
  <si>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</si>
  <si>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</si>
  <si>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</si>
  <si>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</si>
  <si>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</si>
  <si>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</si>
  <si>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</si>
  <si>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</si>
  <si>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</si>
  <si>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</si>
  <si>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</si>
  <si>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</si>
  <si>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</si>
  <si>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</si>
  <si>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</si>
  <si>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</si>
  <si>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</si>
  <si>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</si>
  <si>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</si>
  <si>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</si>
  <si>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</si>
  <si>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</si>
  <si>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</si>
  <si>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</si>
  <si>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</si>
  <si>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</si>
  <si>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</si>
  <si>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</si>
  <si>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</si>
  <si>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</si>
  <si>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</si>
  <si>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</si>
  <si>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</si>
  <si>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</si>
  <si>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</si>
  <si>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</si>
  <si>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</si>
  <si>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</si>
  <si>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</si>
  <si>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</si>
  <si>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</si>
  <si>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</si>
  <si>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</si>
  <si>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</si>
  <si>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</si>
  <si>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</si>
  <si>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</si>
  <si>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</si>
  <si>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</si>
  <si>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</si>
  <si>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</si>
  <si>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</si>
  <si>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</si>
  <si>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</si>
  <si>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</si>
  <si>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</si>
  <si>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</si>
  <si>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</si>
  <si>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</si>
  <si>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</si>
  <si>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</si>
  <si>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</si>
  <si>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</si>
  <si>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</si>
  <si>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</si>
  <si>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</si>
  <si>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</si>
  <si>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</si>
  <si>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</si>
  <si>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</si>
  <si>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</si>
  <si>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</si>
  <si>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</si>
  <si>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</si>
  <si>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</si>
  <si>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</si>
  <si>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</si>
  <si>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</si>
  <si>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</si>
  <si>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</si>
  <si>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</si>
  <si>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</si>
  <si>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</si>
  <si>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</si>
  <si>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</si>
  <si>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</si>
  <si>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</si>
  <si>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</si>
  <si>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</si>
  <si>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</si>
  <si>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</si>
  <si>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</si>
  <si>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</si>
  <si>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</si>
  <si>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</si>
  <si>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</si>
  <si>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</si>
  <si>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</si>
  <si>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</si>
  <si>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</si>
  <si>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</si>
  <si>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</si>
  <si>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</si>
  <si>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</si>
  <si>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</si>
  <si>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</si>
  <si>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</si>
  <si>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</si>
  <si>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</si>
  <si>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</si>
  <si>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</si>
  <si>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</si>
  <si>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</si>
  <si>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</si>
  <si>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</si>
  <si>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</si>
  <si>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</si>
  <si>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</si>
  <si>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</si>
  <si>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</si>
  <si>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</si>
  <si>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</si>
  <si>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</si>
  <si>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</si>
  <si>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</si>
  <si>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</si>
  <si>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</si>
  <si>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</si>
  <si>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</si>
  <si>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</si>
  <si>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</si>
  <si>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</si>
  <si>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</si>
  <si>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</si>
  <si>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</si>
  <si>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</si>
  <si>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</si>
  <si>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</si>
  <si>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</si>
  <si>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</si>
  <si>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</si>
  <si>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</si>
  <si>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</si>
  <si>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</si>
  <si>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</si>
  <si>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</si>
  <si>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</si>
  <si>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</si>
  <si>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</si>
  <si>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</si>
  <si>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</si>
  <si>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</si>
  <si>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</si>
  <si>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</si>
  <si>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</si>
  <si>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</si>
  <si>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</si>
  <si>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</si>
  <si>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</si>
  <si>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</si>
  <si>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</si>
  <si>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</si>
  <si>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</si>
  <si>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</si>
  <si>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</si>
  <si>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</si>
  <si>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</si>
  <si>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</si>
  <si>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</si>
  <si>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</si>
  <si>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</si>
  <si>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</si>
  <si>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</si>
  <si>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</si>
  <si>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</si>
  <si>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</si>
  <si>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</si>
  <si>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</si>
  <si>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</si>
  <si>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</si>
  <si>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</si>
  <si>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</si>
  <si>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</si>
  <si>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</si>
  <si>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</si>
  <si>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</si>
  <si>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</si>
  <si>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</si>
  <si>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</si>
  <si>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</si>
  <si>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</si>
  <si>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</si>
  <si>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</si>
  <si>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</si>
  <si>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</si>
  <si>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</si>
  <si>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</si>
  <si>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</si>
  <si>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</si>
  <si>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</si>
  <si>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</si>
  <si>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</si>
  <si>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</si>
  <si>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</si>
  <si>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</si>
  <si>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</si>
  <si>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</si>
  <si>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</si>
  <si>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</si>
  <si>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</si>
  <si>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</si>
  <si>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</si>
  <si>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</si>
  <si>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</si>
  <si>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</si>
  <si>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</si>
  <si>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</si>
  <si>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</si>
  <si>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</si>
  <si>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</si>
  <si>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</si>
  <si>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</si>
  <si>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</si>
  <si>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</si>
  <si>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</si>
  <si>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</si>
  <si>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</si>
  <si>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</si>
  <si>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</si>
  <si>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</si>
  <si>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</si>
  <si>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</si>
  <si>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</si>
  <si>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</si>
  <si>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</si>
  <si>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</si>
  <si>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</si>
  <si>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</si>
  <si>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</si>
  <si>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</si>
  <si>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</si>
  <si>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</si>
  <si>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</si>
  <si>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</si>
  <si>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</si>
  <si>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</si>
  <si>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</si>
  <si>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</si>
  <si>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</si>
  <si>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</si>
  <si>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</si>
  <si>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</si>
  <si>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</si>
  <si>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</si>
  <si>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</si>
  <si>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</si>
  <si>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</si>
  <si>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</si>
  <si>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</si>
  <si>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</si>
  <si>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</si>
  <si>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</si>
  <si>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</si>
  <si>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</si>
  <si>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</si>
  <si>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</si>
  <si>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</si>
  <si>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</si>
  <si>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</si>
  <si>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</si>
  <si>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</si>
  <si>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</si>
  <si>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</si>
  <si>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</si>
  <si>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</si>
  <si>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</si>
  <si>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</si>
  <si>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</si>
  <si>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</si>
  <si>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</si>
  <si>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</si>
  <si>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</si>
  <si>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</si>
  <si>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</si>
  <si>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</si>
  <si>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</si>
  <si>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</si>
  <si>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</si>
  <si>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</si>
  <si>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</si>
  <si>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</si>
  <si>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</si>
  <si>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</si>
  <si>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</si>
  <si>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</si>
  <si>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</si>
  <si>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</si>
  <si>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</si>
  <si>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</si>
  <si>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</si>
  <si>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</si>
  <si>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</si>
  <si>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</si>
  <si>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</si>
  <si>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</si>
  <si>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</si>
  <si>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</si>
  <si>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</si>
  <si>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</si>
  <si>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</si>
  <si>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</si>
  <si>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</si>
  <si>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</si>
  <si>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</si>
  <si>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</si>
  <si>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</si>
  <si>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</si>
  <si>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</si>
  <si>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</si>
  <si>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</si>
  <si>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</si>
  <si>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</si>
  <si>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</si>
  <si>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</si>
  <si>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</si>
  <si>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</si>
  <si>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</si>
  <si>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</si>
  <si>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</si>
  <si>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</si>
  <si>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</si>
  <si>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</si>
  <si>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</si>
  <si>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</si>
  <si>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</si>
  <si>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</si>
  <si>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</si>
  <si>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</si>
  <si>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</si>
  <si>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</si>
  <si>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</si>
  <si>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</si>
  <si>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</si>
  <si>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</si>
  <si>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</si>
  <si>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</si>
  <si>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</si>
  <si>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</si>
  <si>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</si>
  <si>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</si>
  <si>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</si>
  <si>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</si>
  <si>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</si>
  <si>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</si>
  <si>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</si>
  <si>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</si>
  <si>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</si>
  <si>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</si>
  <si>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</si>
  <si>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</si>
  <si>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</si>
  <si>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</si>
  <si>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</si>
  <si>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</si>
  <si>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</si>
  <si>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</si>
  <si>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</si>
  <si>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</si>
  <si>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</si>
  <si>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</si>
  <si>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</si>
  <si>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</si>
  <si>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</si>
  <si>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</si>
  <si>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</si>
  <si>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</si>
  <si>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</si>
  <si>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</si>
  <si>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</si>
  <si>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</si>
  <si>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</si>
  <si>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</si>
  <si>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</si>
  <si>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</si>
  <si>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</si>
  <si>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</si>
  <si>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</si>
  <si>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</si>
  <si>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</si>
  <si>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</si>
  <si>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</si>
  <si>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</si>
  <si>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</si>
  <si>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</si>
  <si>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</si>
  <si>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</si>
  <si>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</si>
  <si>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</si>
  <si>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</si>
  <si>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</si>
  <si>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</si>
  <si>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</si>
  <si>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</si>
  <si>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</si>
  <si>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</si>
  <si>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</si>
  <si>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</si>
  <si>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</si>
  <si>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</si>
  <si>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</si>
  <si>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</si>
  <si>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</si>
  <si>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</si>
  <si>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</si>
  <si>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</si>
  <si>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</si>
  <si>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</si>
  <si>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</si>
  <si>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</si>
  <si>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</si>
  <si>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</si>
  <si>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</si>
  <si>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</si>
  <si>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</si>
  <si>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</si>
  <si>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</si>
  <si>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</si>
  <si>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</si>
  <si>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</si>
  <si>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</si>
  <si>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</si>
  <si>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</si>
  <si>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</si>
  <si>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</si>
  <si>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</si>
  <si>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</si>
  <si>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</si>
  <si>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</si>
  <si>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</si>
  <si>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</si>
  <si>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</si>
  <si>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</si>
  <si>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</si>
  <si>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</si>
  <si>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</si>
  <si>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</si>
  <si>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</si>
  <si>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</si>
  <si>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</si>
  <si>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</si>
  <si>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</si>
  <si>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</si>
  <si>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</si>
  <si>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</si>
  <si>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</si>
  <si>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</si>
  <si>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</si>
  <si>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</si>
  <si>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</si>
  <si>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</si>
  <si>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</si>
  <si>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</si>
  <si>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</si>
  <si>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</si>
  <si>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</si>
  <si>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</si>
  <si>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</si>
  <si>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</si>
  <si>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</si>
  <si>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</si>
  <si>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</si>
  <si>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</si>
  <si>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</si>
  <si>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</si>
  <si>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</si>
  <si>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</si>
  <si>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</si>
  <si>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</si>
  <si>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</si>
  <si>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</si>
  <si>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</si>
  <si>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</si>
  <si>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</si>
  <si>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</si>
  <si>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</si>
  <si>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</si>
  <si>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</si>
  <si>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</si>
  <si>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</si>
  <si>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</si>
  <si>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</si>
  <si>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</si>
  <si>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</si>
  <si>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</si>
  <si>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</si>
  <si>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</si>
  <si>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</si>
  <si>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</si>
  <si>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</si>
  <si>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</si>
  <si>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</si>
  <si>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</si>
  <si>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</si>
  <si>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</si>
  <si>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</si>
  <si>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</si>
  <si>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</si>
  <si>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</si>
  <si>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</si>
  <si>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</si>
  <si>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</si>
  <si>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</si>
  <si>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</si>
  <si>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</si>
  <si>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</si>
  <si>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</si>
  <si>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</si>
  <si>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</si>
  <si>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</si>
  <si>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</si>
  <si>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</si>
  <si>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</si>
  <si>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</si>
  <si>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</si>
  <si>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</si>
  <si>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</si>
  <si>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</si>
  <si>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</si>
  <si>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</si>
  <si>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</si>
  <si>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</si>
  <si>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</si>
  <si>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</si>
  <si>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</si>
  <si>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</si>
  <si>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</si>
  <si>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</si>
  <si>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</si>
  <si>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</si>
  <si>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</si>
  <si>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</si>
  <si>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</si>
  <si>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</si>
  <si>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</si>
  <si>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</si>
  <si>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</si>
  <si>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</si>
  <si>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</si>
  <si>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</si>
  <si>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</si>
  <si>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</si>
  <si>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</si>
  <si>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</si>
  <si>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</si>
  <si>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</si>
  <si>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</si>
  <si>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</si>
  <si>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</si>
  <si>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</si>
  <si>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</si>
  <si>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</si>
  <si>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</si>
  <si>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</si>
  <si>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</si>
  <si>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</si>
  <si>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</si>
  <si>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</si>
  <si>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</si>
  <si>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</si>
  <si>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</si>
  <si>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</si>
  <si>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</si>
  <si>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</si>
  <si>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</si>
  <si>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</si>
  <si>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</si>
  <si>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</si>
  <si>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</si>
  <si>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</si>
  <si>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</si>
  <si>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</si>
  <si>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</si>
  <si>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</si>
  <si>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</si>
  <si>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</si>
  <si>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</si>
  <si>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</si>
  <si>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</si>
  <si>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</si>
  <si>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</si>
  <si>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</si>
  <si>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</si>
  <si>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</si>
  <si>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</si>
  <si>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</si>
  <si>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</si>
  <si>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</si>
  <si>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</si>
  <si>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</si>
  <si>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</si>
  <si>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</si>
  <si>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</si>
  <si>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</si>
  <si>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</si>
  <si>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</si>
  <si>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</si>
  <si>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</si>
  <si>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</si>
  <si>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</si>
  <si>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</si>
  <si>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</si>
  <si>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</si>
  <si>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</si>
  <si>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</si>
  <si>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</si>
  <si>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</si>
  <si>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</si>
  <si>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</si>
  <si>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</si>
  <si>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</si>
  <si>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</si>
  <si>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</si>
  <si>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</si>
  <si>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</si>
  <si>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</si>
  <si>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</si>
  <si>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</si>
  <si>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</si>
  <si>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</si>
  <si>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</si>
  <si>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</si>
  <si>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</si>
  <si>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</si>
  <si>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</si>
  <si>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</si>
  <si>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</si>
  <si>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</si>
  <si>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</si>
  <si>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</si>
  <si>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</si>
  <si>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</si>
  <si>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</si>
  <si>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</si>
  <si>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</si>
  <si>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</si>
  <si>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</si>
  <si>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</si>
  <si>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</si>
  <si>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</si>
  <si>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</si>
  <si>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</si>
  <si>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</si>
  <si>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</si>
  <si>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</si>
  <si>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</si>
  <si>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</si>
  <si>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</si>
  <si>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</si>
  <si>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</si>
  <si>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</si>
  <si>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</si>
  <si>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</si>
  <si>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</si>
  <si>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</si>
  <si>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</si>
  <si>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</si>
  <si>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</si>
  <si>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</si>
  <si>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</si>
  <si>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</si>
  <si>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</si>
  <si>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</si>
  <si>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</si>
  <si>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</si>
  <si>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</si>
  <si>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</si>
  <si>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</si>
  <si>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</si>
  <si>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</si>
  <si>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</si>
  <si>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</si>
  <si>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</si>
  <si>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</si>
  <si>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</si>
  <si>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</si>
  <si>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</si>
  <si>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</si>
  <si>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</si>
  <si>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</si>
  <si>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</si>
  <si>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</si>
  <si>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</si>
  <si>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</si>
  <si>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</si>
  <si>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</si>
  <si>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</si>
  <si>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</si>
  <si>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</si>
  <si>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</si>
  <si>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</si>
  <si>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</si>
  <si>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</si>
  <si>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</si>
  <si>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</si>
  <si>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</si>
  <si>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</si>
  <si>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</si>
  <si>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</si>
  <si>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</si>
  <si>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</si>
  <si>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</si>
  <si>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</si>
  <si>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</si>
  <si>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</si>
  <si>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</si>
  <si>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</si>
  <si>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</si>
  <si>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</si>
  <si>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</si>
  <si>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</si>
  <si>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</si>
  <si>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</si>
  <si>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</si>
  <si>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</si>
  <si>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</si>
  <si>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</si>
  <si>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</si>
  <si>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</si>
  <si>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</si>
  <si>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</si>
  <si>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</si>
  <si>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</si>
  <si>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</si>
  <si>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</si>
  <si>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</si>
  <si>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</si>
  <si>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</si>
  <si>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</si>
  <si>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</si>
  <si>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</si>
  <si>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</si>
  <si>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</si>
  <si>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</si>
  <si>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</si>
  <si>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</si>
  <si>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</si>
  <si>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</si>
  <si>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</si>
  <si>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</si>
  <si>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</si>
  <si>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</si>
  <si>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</si>
  <si>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</si>
  <si>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</si>
  <si>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</si>
  <si>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</si>
  <si>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</si>
  <si>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</si>
  <si>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</si>
  <si>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</si>
  <si>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</si>
  <si>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</si>
  <si>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</si>
  <si>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</si>
  <si>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</si>
  <si>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</si>
  <si>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</si>
  <si>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</si>
  <si>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</si>
  <si>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</si>
  <si>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</si>
  <si>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</si>
  <si>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</si>
  <si>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</si>
  <si>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</si>
  <si>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</si>
  <si>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</si>
  <si>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</si>
  <si>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</si>
  <si>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</si>
  <si>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</si>
  <si>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</si>
  <si>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</si>
  <si>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</si>
  <si>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</si>
  <si>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</si>
  <si>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</si>
  <si>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</si>
  <si>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</si>
  <si>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</si>
  <si>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</si>
  <si>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</si>
  <si>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</si>
  <si>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</si>
  <si>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</si>
  <si>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</si>
  <si>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</si>
  <si>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</si>
  <si>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</si>
  <si>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</si>
  <si>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</si>
  <si>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</si>
  <si>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</si>
  <si>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</si>
  <si>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</si>
  <si>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</si>
  <si>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</si>
  <si>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</si>
  <si>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</si>
  <si>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</si>
  <si>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</si>
  <si>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</si>
  <si>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</si>
  <si>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</si>
  <si>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</si>
  <si>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</si>
  <si>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</si>
  <si>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</si>
  <si>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</si>
  <si>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</si>
  <si>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</si>
  <si>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</si>
  <si>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</si>
  <si>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</si>
  <si>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</si>
  <si>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</si>
  <si>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</si>
  <si>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</si>
  <si>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</si>
  <si>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</si>
  <si>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</si>
  <si>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</si>
  <si>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</si>
  <si>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</si>
  <si>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</si>
  <si>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</si>
  <si>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</si>
  <si>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</si>
  <si>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</si>
  <si>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</si>
  <si>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</si>
  <si>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</si>
  <si>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</si>
  <si>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</si>
  <si>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</si>
  <si>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</si>
  <si>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</si>
  <si>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</si>
  <si>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</si>
  <si>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</si>
  <si>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</si>
  <si>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</si>
  <si>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</si>
  <si>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</si>
  <si>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</si>
  <si>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</si>
  <si>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</si>
  <si>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</si>
  <si>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</si>
  <si>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</si>
  <si>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</si>
  <si>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</si>
  <si>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</si>
  <si>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</si>
  <si>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</si>
  <si>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</si>
  <si>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</si>
  <si>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</si>
  <si>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</si>
  <si>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</si>
  <si>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</si>
  <si>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</si>
  <si>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</si>
  <si>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</si>
  <si>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</si>
  <si>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</si>
  <si>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</si>
  <si>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</si>
  <si>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</si>
  <si>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</si>
  <si>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</si>
  <si>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</si>
  <si>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</si>
  <si>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</si>
  <si>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</si>
  <si>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</si>
  <si>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</si>
  <si>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</si>
  <si>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</si>
  <si>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</si>
  <si>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</si>
  <si>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</si>
  <si>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</si>
  <si>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</si>
  <si>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</si>
  <si>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</si>
  <si>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</si>
  <si>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</si>
  <si>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</si>
  <si>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</si>
  <si>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</si>
  <si>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</si>
  <si>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</si>
  <si>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</si>
  <si>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</si>
  <si>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</si>
  <si>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</si>
  <si>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</si>
  <si>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</si>
  <si>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</si>
  <si>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</si>
  <si>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</si>
  <si>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</si>
  <si>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</si>
  <si>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</si>
  <si>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</si>
  <si>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</si>
  <si>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</si>
  <si>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</si>
  <si>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</si>
  <si>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</si>
  <si>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</si>
  <si>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</si>
  <si>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</si>
  <si>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</si>
  <si>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</si>
  <si>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</si>
  <si>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</si>
  <si>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</si>
  <si>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</si>
  <si>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</si>
  <si>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</si>
  <si>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</si>
  <si>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</si>
  <si>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</si>
  <si>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</si>
  <si>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</si>
  <si>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</si>
  <si>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</si>
  <si>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</si>
  <si>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</si>
  <si>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</si>
  <si>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</si>
  <si>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</si>
  <si>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</si>
  <si>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</si>
  <si>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</si>
  <si>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</si>
  <si>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</si>
  <si>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</si>
  <si>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</si>
  <si>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</si>
  <si>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</si>
  <si>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</si>
  <si>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</si>
  <si>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</si>
  <si>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</si>
  <si>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</si>
  <si>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</si>
  <si>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</si>
  <si>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</si>
  <si>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</si>
  <si>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</si>
  <si>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</si>
  <si>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</si>
  <si>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</si>
  <si>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</si>
  <si>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</si>
  <si>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</si>
  <si>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</si>
  <si>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</si>
  <si>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</si>
  <si>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</si>
  <si>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</si>
  <si>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</si>
  <si>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</si>
  <si>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</si>
  <si>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</si>
  <si>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</si>
  <si>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</si>
  <si>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</si>
  <si>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</si>
  <si>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</si>
  <si>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</si>
  <si>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</si>
  <si>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</si>
  <si>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</si>
  <si>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</si>
  <si>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</si>
  <si>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</si>
  <si>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</si>
  <si>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</si>
  <si>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</si>
  <si>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</si>
  <si>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</si>
  <si>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</si>
  <si>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</si>
  <si>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</si>
  <si>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</si>
  <si>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</si>
  <si>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</si>
  <si>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</si>
  <si>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</si>
  <si>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</si>
  <si>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</si>
  <si>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</si>
  <si>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</si>
  <si>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</si>
  <si>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</si>
  <si>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</si>
  <si>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</si>
  <si>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</si>
  <si>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</si>
  <si>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</si>
  <si>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</si>
  <si>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</si>
  <si>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</si>
  <si>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</si>
  <si>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</si>
  <si>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</si>
  <si>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</si>
  <si>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</si>
  <si>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</si>
  <si>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</si>
  <si>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</si>
  <si>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</si>
  <si>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</si>
  <si>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</si>
  <si>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</si>
  <si>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</si>
  <si>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</si>
  <si>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</si>
  <si>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</si>
  <si>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</si>
  <si>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</si>
  <si>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</si>
  <si>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</si>
  <si>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</si>
  <si>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</si>
  <si>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</si>
  <si>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</si>
  <si>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</si>
  <si>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</si>
  <si>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</si>
  <si>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</si>
  <si>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</si>
  <si>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</si>
  <si>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</si>
  <si>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</si>
  <si>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</si>
  <si>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</si>
  <si>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</si>
  <si>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</si>
  <si>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</si>
  <si>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</si>
  <si>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</si>
  <si>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</si>
  <si>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</si>
  <si>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</si>
  <si>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</si>
  <si>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</si>
  <si>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</si>
  <si>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</si>
  <si>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</si>
  <si>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</si>
  <si>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</si>
  <si>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</si>
  <si>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</si>
  <si>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</si>
  <si>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</si>
  <si>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</si>
  <si>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</si>
  <si>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</si>
  <si>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</si>
  <si>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</si>
  <si>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</si>
  <si>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</si>
  <si>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</si>
  <si>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</si>
  <si>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</si>
  <si>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</si>
  <si>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</si>
  <si>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</si>
  <si>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</si>
  <si>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</si>
  <si>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</si>
  <si>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</si>
  <si>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</si>
  <si>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</si>
  <si>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</si>
  <si>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</si>
  <si>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</si>
  <si>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</si>
  <si>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</si>
  <si>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</si>
  <si>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</si>
  <si>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</si>
  <si>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</si>
  <si>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</si>
  <si>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</si>
  <si>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</si>
  <si>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</si>
  <si>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</si>
  <si>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</si>
  <si>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</si>
  <si>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</si>
  <si>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</si>
  <si>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</si>
  <si>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</si>
  <si>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</si>
  <si>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</si>
  <si>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</si>
  <si>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</si>
  <si>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</si>
  <si>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</si>
  <si>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</si>
  <si>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</si>
  <si>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</si>
  <si>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</si>
  <si>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</si>
  <si>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</si>
  <si>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</si>
  <si>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</si>
  <si>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</si>
  <si>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</si>
  <si>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</si>
  <si>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</si>
  <si>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</si>
  <si>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</si>
  <si>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</si>
  <si>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</si>
  <si>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</si>
  <si>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</si>
  <si>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</si>
  <si>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</si>
  <si>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</si>
  <si>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</si>
  <si>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</si>
  <si>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</si>
  <si>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</si>
  <si>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</si>
  <si>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</si>
  <si>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</si>
  <si>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</si>
  <si>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</si>
  <si>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</si>
  <si>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</si>
  <si>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</si>
  <si>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</si>
  <si>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</si>
  <si>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</si>
  <si>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</si>
  <si>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</si>
  <si>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</si>
  <si>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</si>
  <si>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</si>
  <si>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</si>
  <si>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</si>
  <si>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</si>
  <si>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</si>
  <si>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</si>
  <si>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</si>
  <si>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</si>
  <si>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</si>
  <si>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</si>
  <si>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</si>
  <si>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</si>
  <si>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</si>
  <si>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</si>
  <si>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</si>
  <si>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</si>
  <si>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</si>
  <si>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</si>
  <si>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</si>
  <si>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</si>
  <si>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</si>
  <si>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</si>
  <si>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</si>
  <si>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</si>
  <si>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</si>
  <si>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</si>
  <si>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</si>
  <si>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</si>
  <si>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</si>
  <si>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</si>
  <si>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</si>
  <si>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</si>
  <si>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</si>
  <si>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</si>
  <si>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</si>
  <si>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</si>
  <si>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</si>
  <si>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</si>
  <si>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</si>
  <si>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</si>
  <si>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</si>
  <si>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</si>
  <si>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</si>
  <si>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</si>
  <si>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</si>
  <si>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</si>
  <si>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</si>
  <si>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</si>
  <si>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</si>
  <si>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</si>
  <si>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</si>
  <si>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</si>
  <si>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</si>
  <si>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</si>
  <si>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</si>
  <si>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</si>
  <si>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</si>
  <si>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</si>
  <si>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</si>
  <si>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</si>
  <si>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</si>
  <si>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</si>
  <si>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</si>
  <si>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</si>
  <si>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</si>
  <si>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</si>
  <si>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</si>
  <si>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</si>
  <si>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</si>
  <si>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</si>
  <si>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</si>
  <si>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</si>
  <si>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</si>
  <si>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</si>
  <si>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</si>
  <si>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</si>
  <si>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</si>
  <si>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</si>
  <si>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</si>
  <si>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</si>
  <si>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</si>
  <si>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</si>
  <si>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</si>
  <si>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</si>
  <si>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</si>
  <si>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</si>
  <si>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</si>
  <si>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</si>
  <si>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</si>
  <si>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</si>
  <si>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</si>
  <si>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</si>
  <si>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</si>
  <si>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</si>
  <si>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</si>
  <si>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</si>
  <si>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</si>
  <si>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</si>
  <si>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</si>
  <si>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</si>
  <si>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</si>
  <si>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</si>
  <si>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</si>
  <si>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</si>
  <si>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</si>
  <si>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</si>
  <si>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</si>
  <si>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</si>
  <si>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</si>
  <si>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</si>
  <si>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</si>
  <si>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</si>
  <si>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</si>
  <si>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</si>
  <si>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</si>
  <si>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</si>
  <si>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</si>
  <si>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</si>
  <si>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</si>
  <si>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</si>
  <si>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</si>
  <si>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</si>
  <si>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</si>
  <si>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</si>
  <si>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</si>
  <si>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</si>
  <si>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</si>
  <si>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</si>
  <si>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</si>
  <si>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</si>
  <si>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</si>
  <si>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</si>
  <si>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</si>
  <si>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</si>
  <si>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</si>
  <si>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</si>
  <si>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</si>
  <si>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</si>
  <si>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</si>
  <si>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</si>
  <si>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</si>
  <si>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</si>
  <si>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</si>
  <si>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</si>
  <si>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</si>
  <si>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</si>
  <si>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</si>
  <si>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</si>
  <si>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</si>
  <si>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</si>
  <si>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</si>
  <si>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</si>
  <si>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</si>
  <si>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</si>
  <si>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</si>
  <si>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</si>
  <si>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</si>
  <si>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</si>
  <si>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</si>
  <si>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</si>
  <si>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</si>
  <si>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</si>
  <si>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</si>
  <si>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</si>
  <si>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</si>
  <si>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</si>
  <si>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</si>
  <si>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</si>
  <si>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</si>
  <si>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</si>
  <si>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</si>
  <si>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</si>
  <si>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</si>
  <si>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</si>
  <si>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</si>
  <si>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</si>
  <si>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</si>
  <si>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</si>
  <si>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</si>
  <si>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</si>
  <si>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</si>
  <si>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</si>
  <si>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</si>
  <si>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</si>
  <si>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</si>
  <si>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</si>
  <si>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</si>
  <si>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</si>
  <si>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</si>
  <si>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</si>
  <si>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</si>
  <si>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</si>
  <si>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</si>
  <si>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</si>
  <si>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</si>
  <si>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</si>
  <si>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</si>
  <si>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</si>
  <si>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</si>
  <si>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</si>
  <si>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</si>
  <si>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</si>
  <si>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</si>
  <si>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</si>
  <si>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</si>
  <si>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</si>
  <si>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</si>
  <si>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</si>
  <si>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</si>
  <si>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</si>
  <si>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</si>
  <si>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</si>
  <si>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</si>
  <si>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</si>
  <si>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</si>
  <si>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</si>
  <si>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</si>
  <si>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</si>
  <si>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</si>
  <si>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</si>
  <si>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</si>
  <si>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</si>
  <si>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</si>
  <si>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</si>
  <si>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</si>
  <si>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</si>
  <si>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</si>
  <si>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</si>
  <si>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</si>
  <si>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</si>
  <si>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</si>
  <si>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</si>
  <si>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</si>
  <si>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</si>
  <si>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</si>
  <si>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</si>
  <si>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</si>
  <si>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</si>
  <si>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</si>
  <si>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</si>
  <si>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</si>
  <si>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</si>
  <si>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</si>
  <si>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</si>
  <si>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</si>
  <si>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</si>
  <si>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</si>
  <si>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</si>
  <si>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</si>
  <si>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</si>
  <si>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</si>
  <si>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</si>
  <si>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</si>
  <si>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</si>
  <si>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</si>
  <si>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</si>
  <si>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</si>
  <si>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</si>
  <si>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</si>
  <si>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</si>
  <si>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</si>
  <si>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</si>
  <si>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</si>
  <si>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</si>
  <si>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</si>
  <si>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</si>
  <si>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</si>
  <si>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</si>
  <si>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</si>
  <si>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</si>
  <si>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</si>
  <si>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</si>
  <si>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</si>
  <si>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</si>
  <si>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</si>
  <si>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</si>
  <si>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</si>
  <si>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</si>
  <si>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</si>
  <si>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</si>
  <si>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</si>
  <si>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</si>
  <si>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</si>
  <si>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</si>
  <si>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</si>
  <si>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</si>
  <si>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</si>
  <si>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</si>
  <si>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</si>
  <si>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</si>
  <si>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</si>
  <si>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</si>
  <si>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</si>
  <si>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</si>
  <si>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</si>
  <si>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</si>
  <si>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</si>
  <si>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</si>
  <si>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</si>
  <si>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</si>
  <si>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</si>
  <si>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</si>
  <si>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</si>
  <si>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</si>
  <si>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</si>
  <si>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</si>
  <si>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</si>
  <si>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</si>
  <si>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</si>
  <si>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</si>
  <si>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</si>
  <si>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</si>
  <si>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</si>
  <si>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</si>
  <si>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</si>
  <si>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</si>
  <si>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</si>
  <si>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</si>
  <si>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</si>
  <si>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</si>
  <si>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</si>
  <si>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</si>
  <si>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</si>
  <si>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</si>
  <si>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</si>
  <si>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</si>
  <si>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</si>
  <si>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</si>
  <si>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</si>
  <si>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</si>
  <si>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</si>
  <si>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</si>
  <si>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</si>
  <si>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</si>
  <si>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</si>
  <si>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</si>
  <si>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</si>
  <si>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</si>
  <si>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</si>
  <si>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</si>
  <si>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</si>
  <si>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</si>
  <si>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</si>
  <si>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</si>
  <si>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</si>
  <si>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</si>
  <si>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</si>
  <si>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</si>
  <si>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</si>
  <si>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</si>
  <si>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</si>
  <si>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</si>
  <si>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</si>
  <si>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</si>
  <si>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</si>
  <si>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</si>
  <si>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</si>
  <si>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</si>
  <si>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</si>
  <si>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</si>
  <si>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</si>
  <si>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</si>
  <si>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</si>
  <si>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</si>
  <si>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</si>
  <si>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</si>
  <si>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</si>
  <si>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</si>
  <si>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</si>
  <si>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</si>
  <si>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</si>
  <si>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</si>
  <si>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</si>
  <si>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</si>
  <si>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</si>
  <si>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</si>
  <si>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</si>
  <si>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</si>
  <si>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</si>
  <si>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</si>
  <si>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</si>
  <si>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</si>
  <si>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</si>
  <si>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</si>
  <si>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</si>
  <si>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</si>
  <si>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</si>
  <si>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</si>
  <si>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</si>
  <si>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</si>
  <si>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</si>
  <si>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</si>
  <si>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</si>
  <si>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</si>
  <si>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</si>
  <si>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</si>
  <si>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</si>
  <si>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</si>
  <si>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</si>
  <si>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</si>
  <si>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</si>
  <si>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</si>
  <si>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</si>
  <si>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</si>
  <si>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</si>
  <si>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</si>
  <si>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</si>
  <si>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</si>
  <si>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</si>
  <si>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</si>
  <si>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</si>
  <si>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</si>
  <si>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</si>
  <si>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</si>
  <si>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</si>
  <si>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</si>
  <si>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</si>
  <si>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</si>
  <si>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</si>
  <si>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</si>
  <si>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</si>
  <si>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</si>
  <si>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</si>
  <si>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</si>
  <si>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</si>
  <si>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</si>
  <si>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</si>
  <si>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</si>
  <si>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</si>
  <si>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</si>
  <si>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</si>
  <si>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</si>
  <si>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</si>
  <si>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</si>
  <si>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</si>
  <si>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</si>
  <si>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</si>
  <si>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</si>
  <si>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</si>
  <si>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</si>
  <si>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</si>
  <si>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</si>
  <si>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</si>
  <si>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</si>
  <si>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</si>
  <si>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</si>
  <si>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</si>
  <si>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</si>
  <si>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</si>
  <si>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</si>
  <si>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</si>
  <si>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</si>
  <si>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</si>
  <si>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</si>
  <si>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</si>
  <si>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</si>
  <si>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</si>
  <si>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</si>
  <si>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</si>
  <si>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</si>
  <si>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</si>
  <si>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</si>
  <si>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</si>
  <si>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</si>
  <si>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</si>
  <si>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</si>
  <si>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</si>
  <si>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</si>
  <si>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</si>
  <si>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</si>
  <si>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</si>
  <si>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</si>
  <si>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</si>
  <si>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</si>
  <si>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</si>
  <si>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</si>
  <si>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</si>
  <si>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</si>
  <si>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</si>
  <si>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</si>
  <si>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</si>
  <si>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</si>
  <si>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</si>
  <si>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</si>
  <si>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</si>
  <si>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</si>
  <si>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</si>
  <si>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</si>
  <si>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</si>
  <si>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</si>
  <si>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</si>
  <si>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</si>
  <si>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</si>
  <si>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</si>
  <si>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</si>
  <si>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</si>
  <si>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</si>
  <si>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</si>
  <si>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</si>
  <si>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</si>
  <si>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</si>
  <si>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</si>
  <si>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</si>
  <si>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</si>
  <si>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</si>
  <si>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</si>
  <si>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</si>
  <si>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</si>
  <si>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</si>
  <si>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</si>
  <si>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</si>
  <si>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</si>
  <si>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</si>
  <si>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</si>
  <si>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</si>
  <si>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</si>
  <si>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</si>
  <si>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</si>
  <si>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</si>
  <si>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</si>
  <si>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</si>
  <si>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</si>
  <si>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</si>
  <si>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</si>
  <si>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</si>
  <si>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</si>
  <si>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</si>
  <si>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</si>
  <si>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</si>
  <si>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</si>
  <si>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</si>
  <si>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</si>
  <si>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</si>
  <si>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</si>
  <si>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</si>
  <si>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</si>
  <si>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</si>
  <si>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</si>
  <si>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</si>
  <si>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</si>
  <si>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</si>
  <si>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</si>
  <si>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</si>
  <si>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</si>
  <si>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</si>
  <si>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</si>
  <si>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</si>
  <si>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</si>
  <si>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</si>
  <si>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</si>
  <si>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</si>
  <si>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</si>
  <si>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</si>
  <si>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</si>
  <si>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</si>
  <si>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</si>
  <si>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</si>
  <si>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</si>
  <si>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</si>
  <si>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</si>
  <si>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</si>
  <si>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</si>
  <si>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</si>
  <si>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</si>
  <si>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</si>
  <si>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</si>
  <si>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</si>
  <si>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</si>
  <si>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</si>
  <si>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</si>
  <si>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</si>
  <si>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</si>
  <si>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</si>
  <si>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</si>
  <si>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</si>
  <si>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</si>
  <si>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</si>
  <si>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</si>
  <si>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</si>
  <si>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</si>
  <si>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</si>
  <si>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</si>
  <si>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</si>
  <si>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</si>
  <si>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</si>
  <si>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</si>
  <si>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</si>
  <si>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</si>
  <si>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</si>
  <si>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</si>
  <si>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</si>
  <si>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</si>
  <si>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</si>
  <si>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</si>
  <si>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</si>
  <si>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</si>
  <si>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</si>
  <si>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</si>
  <si>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</si>
  <si>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</si>
  <si>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</si>
  <si>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</si>
  <si>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</si>
  <si>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</si>
  <si>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</si>
  <si>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</si>
  <si>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</si>
  <si>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</si>
  <si>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</si>
  <si>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</si>
  <si>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</si>
  <si>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</si>
  <si>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</si>
  <si>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</si>
  <si>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</si>
  <si>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</si>
  <si>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</si>
  <si>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</si>
  <si>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</si>
  <si>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</si>
  <si>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</si>
  <si>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</si>
  <si>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</si>
  <si>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</si>
  <si>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</si>
  <si>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</si>
  <si>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</si>
  <si>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</si>
  <si>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</si>
  <si>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</si>
  <si>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</si>
  <si>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</si>
  <si>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</si>
  <si>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</si>
  <si>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</si>
  <si>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</si>
  <si>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</si>
  <si>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</si>
  <si>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</si>
  <si>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</si>
  <si>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</si>
  <si>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</si>
  <si>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</si>
  <si>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</si>
  <si>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</si>
  <si>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</si>
  <si>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</si>
  <si>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</si>
  <si>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</si>
  <si>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</si>
  <si>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</si>
  <si>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</si>
  <si>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</si>
  <si>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</si>
  <si>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</si>
  <si>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</si>
  <si>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</si>
  <si>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</si>
  <si>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</si>
  <si>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</si>
  <si>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</si>
  <si>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</si>
  <si>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</si>
  <si>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</si>
  <si>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</si>
  <si>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</si>
  <si>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</si>
  <si>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</si>
  <si>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</si>
  <si>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</si>
  <si>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</si>
  <si>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</si>
  <si>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</si>
  <si>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</si>
  <si>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</si>
  <si>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</si>
  <si>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</si>
  <si>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</si>
  <si>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</si>
  <si>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</si>
  <si>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</si>
  <si>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</si>
  <si>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</si>
  <si>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</si>
  <si>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</si>
  <si>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</si>
  <si>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</si>
  <si>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</si>
  <si>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</si>
  <si>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</si>
  <si>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</si>
  <si>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</si>
  <si>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</si>
  <si>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</si>
  <si>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</si>
  <si>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</si>
  <si>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</si>
  <si>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</si>
  <si>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</si>
  <si>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</si>
  <si>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</si>
  <si>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</si>
  <si>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</si>
  <si>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</si>
  <si>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</si>
  <si>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</si>
  <si>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</si>
  <si>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</si>
  <si>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</si>
  <si>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</si>
  <si>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</si>
  <si>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</si>
  <si>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</si>
  <si>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</si>
  <si>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</si>
  <si>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</si>
  <si>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</si>
  <si>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</si>
  <si>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</si>
  <si>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</si>
  <si>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</si>
  <si>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</si>
  <si>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</si>
  <si>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</si>
  <si>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</si>
  <si>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</si>
  <si>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</si>
  <si>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</si>
  <si>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</si>
  <si>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</si>
  <si>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</si>
  <si>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</si>
  <si>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</si>
  <si>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</si>
  <si>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</si>
  <si>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</si>
  <si>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</si>
  <si>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</si>
  <si>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</si>
  <si>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</si>
  <si>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</si>
  <si>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</si>
  <si>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</si>
  <si>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</si>
  <si>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</si>
  <si>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</si>
  <si>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</si>
  <si>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</si>
  <si>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</si>
  <si>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</si>
  <si>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</si>
  <si>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</si>
  <si>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</si>
  <si>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</si>
  <si>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</si>
  <si>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</si>
  <si>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</si>
  <si>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</si>
  <si>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</si>
  <si>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</si>
  <si>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</si>
  <si>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</si>
  <si>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</si>
  <si>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</si>
  <si>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</si>
  <si>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</si>
  <si>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</si>
  <si>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</si>
  <si>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</si>
  <si>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</si>
  <si>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</si>
  <si>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</si>
  <si>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</si>
  <si>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</si>
  <si>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</si>
  <si>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</si>
  <si>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</si>
  <si>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</si>
  <si>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</si>
  <si>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</si>
  <si>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</si>
  <si>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</si>
  <si>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</si>
  <si>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</si>
  <si>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</si>
  <si>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</si>
  <si>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</si>
  <si>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</si>
  <si>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</si>
  <si>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</si>
  <si>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</si>
  <si>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</si>
  <si>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</si>
  <si>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</si>
  <si>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</si>
  <si>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</si>
  <si>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</si>
  <si>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</si>
  <si>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</si>
  <si>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</si>
  <si>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</si>
  <si>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</si>
  <si>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</si>
  <si>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</si>
  <si>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</si>
  <si>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</si>
  <si>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</si>
  <si>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</si>
  <si>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</si>
  <si>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</si>
  <si>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</si>
  <si>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</si>
  <si>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</si>
  <si>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</si>
  <si>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</si>
  <si>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</si>
  <si>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</si>
  <si>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</si>
  <si>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</si>
  <si>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</si>
  <si>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</si>
  <si>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</si>
  <si>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</si>
  <si>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</si>
  <si>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</si>
  <si>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</si>
  <si>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</si>
  <si>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</si>
  <si>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</si>
  <si>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</si>
  <si>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</si>
  <si>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</si>
  <si>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</si>
  <si>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</si>
  <si>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</si>
  <si>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</si>
  <si>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</si>
  <si>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</si>
  <si>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</si>
  <si>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</si>
  <si>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</si>
  <si>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</si>
  <si>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</si>
  <si>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</si>
  <si>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</si>
  <si>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</si>
  <si>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</si>
  <si>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</si>
  <si>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</si>
  <si>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</si>
  <si>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</si>
  <si>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</si>
  <si>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</si>
  <si>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</si>
  <si>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</si>
  <si>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</si>
  <si>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</si>
  <si>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</si>
  <si>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</si>
  <si>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</si>
  <si>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</si>
  <si>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</si>
  <si>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</si>
  <si>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</si>
  <si>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</si>
  <si>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</si>
  <si>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</si>
  <si>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</si>
  <si>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</si>
  <si>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</si>
  <si>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</si>
  <si>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</si>
  <si>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</si>
  <si>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</si>
  <si>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</si>
  <si>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</si>
  <si>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</si>
  <si>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</si>
  <si>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</si>
  <si>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</si>
  <si>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</si>
  <si>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</si>
  <si>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</si>
  <si>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</si>
  <si>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</si>
  <si>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</si>
  <si>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</si>
  <si>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</si>
  <si>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</si>
  <si>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</si>
  <si>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</si>
  <si>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</si>
  <si>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</si>
  <si>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</si>
  <si>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</si>
  <si>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</si>
  <si>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</si>
  <si>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</si>
  <si>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</si>
  <si>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</si>
  <si>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</si>
  <si>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</si>
  <si>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</si>
  <si>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</si>
  <si>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</si>
  <si>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</si>
  <si>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</si>
  <si>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</si>
  <si>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</si>
  <si>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</si>
  <si>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</si>
  <si>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</si>
  <si>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</si>
  <si>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</si>
  <si>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</si>
  <si>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</si>
  <si>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</si>
  <si>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</si>
  <si>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</si>
  <si>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</si>
  <si>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</si>
  <si>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</si>
  <si>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</si>
  <si>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</si>
  <si>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</si>
  <si>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</si>
  <si>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</si>
  <si>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</si>
  <si>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</si>
  <si>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</si>
  <si>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</si>
  <si>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</si>
  <si>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</si>
  <si>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</si>
  <si>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</si>
  <si>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</si>
  <si>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</si>
  <si>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</si>
  <si>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</si>
  <si>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</si>
  <si>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</si>
  <si>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</si>
  <si>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</si>
  <si>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</si>
  <si>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</si>
  <si>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</si>
  <si>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</si>
  <si>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</si>
  <si>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</si>
  <si>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</si>
  <si>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</si>
  <si>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</si>
  <si>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</si>
  <si>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</si>
  <si>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</si>
  <si>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</si>
  <si>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</si>
  <si>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</si>
  <si>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</si>
  <si>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</si>
  <si>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</si>
  <si>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</si>
  <si>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</si>
  <si>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</si>
  <si>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</si>
  <si>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</si>
  <si>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</si>
  <si>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</si>
  <si>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</si>
  <si>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</si>
  <si>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</si>
  <si>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</si>
  <si>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</si>
  <si>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</si>
  <si>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</si>
  <si>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</si>
  <si>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</si>
  <si>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</si>
  <si>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</si>
  <si>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</si>
  <si>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</si>
  <si>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</si>
  <si>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</si>
  <si>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</si>
  <si>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</si>
  <si>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</si>
  <si>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</si>
  <si>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</si>
  <si>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</si>
  <si>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</si>
  <si>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</si>
  <si>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</si>
  <si>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</si>
  <si>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</si>
  <si>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</si>
  <si>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</si>
  <si>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</si>
  <si>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</si>
  <si>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</si>
  <si>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</si>
  <si>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</si>
  <si>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</si>
  <si>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</si>
  <si>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</si>
  <si>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</si>
  <si>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</si>
  <si>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</si>
  <si>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</si>
  <si>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</si>
  <si>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</si>
  <si>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</si>
  <si>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</si>
  <si>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</si>
  <si>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</si>
  <si>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</si>
  <si>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</si>
  <si>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</si>
  <si>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</si>
  <si>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</si>
  <si>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</si>
  <si>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</si>
  <si>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</si>
  <si>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</si>
  <si>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</si>
  <si>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</si>
  <si>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</si>
  <si>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</si>
  <si>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</si>
  <si>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</si>
  <si>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</si>
  <si>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</si>
  <si>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</si>
  <si>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</si>
  <si>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</si>
  <si>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</si>
  <si>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</si>
  <si>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</si>
  <si>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</si>
  <si>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</si>
  <si>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</si>
  <si>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</si>
  <si>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</si>
  <si>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</si>
  <si>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</si>
  <si>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</si>
  <si>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</si>
  <si>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</si>
  <si>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</si>
  <si>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</si>
  <si>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</si>
  <si>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</si>
  <si>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</si>
  <si>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</si>
  <si>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</si>
  <si>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</si>
  <si>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</si>
  <si>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</si>
  <si>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</si>
  <si>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</si>
  <si>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</si>
  <si>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</si>
  <si>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</si>
  <si>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</si>
  <si>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</si>
  <si>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</si>
  <si>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</si>
  <si>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</si>
  <si>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</si>
  <si>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</si>
  <si>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</si>
  <si>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</si>
  <si>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</si>
  <si>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</si>
  <si>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</si>
  <si>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</si>
  <si>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</si>
  <si>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</si>
  <si>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</si>
  <si>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</si>
  <si>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</si>
  <si>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</si>
  <si>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</si>
  <si>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</si>
  <si>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</si>
  <si>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</si>
  <si>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</si>
  <si>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</si>
  <si>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</si>
  <si>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</si>
  <si>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</si>
  <si>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</si>
  <si>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</si>
  <si>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</si>
  <si>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</si>
  <si>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</si>
  <si>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</si>
  <si>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</si>
  <si>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</si>
  <si>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</si>
  <si>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</si>
  <si>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</si>
  <si>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</si>
  <si>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</si>
  <si>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</si>
  <si>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</si>
  <si>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</si>
  <si>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</si>
  <si>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</si>
  <si>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</si>
  <si>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</si>
  <si>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</si>
  <si>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</si>
  <si>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</si>
  <si>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</si>
  <si>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</si>
  <si>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</si>
  <si>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</si>
  <si>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</si>
  <si>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</si>
  <si>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</si>
  <si>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</si>
  <si>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</si>
  <si>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</si>
  <si>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</si>
  <si>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</si>
  <si>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</si>
  <si>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</si>
  <si>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</si>
  <si>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</si>
  <si>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</si>
  <si>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</si>
  <si>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</si>
  <si>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</si>
  <si>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</si>
  <si>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</si>
  <si>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</si>
  <si>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</si>
  <si>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</si>
  <si>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</si>
  <si>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</si>
  <si>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</si>
  <si>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</si>
  <si>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</si>
  <si>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</si>
  <si>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</si>
  <si>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</si>
  <si>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</si>
  <si>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</si>
  <si>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</si>
  <si>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</si>
  <si>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</si>
  <si>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</si>
  <si>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</si>
  <si>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</si>
  <si>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</si>
  <si>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</si>
  <si>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</si>
  <si>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</si>
  <si>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</si>
  <si>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</si>
  <si>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</si>
  <si>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</si>
  <si>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</si>
  <si>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</si>
  <si>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</si>
  <si>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</si>
  <si>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</si>
  <si>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</si>
  <si>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</si>
  <si>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</si>
  <si>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</si>
  <si>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</si>
  <si>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</si>
  <si>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</si>
  <si>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</si>
  <si>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</si>
  <si>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</si>
  <si>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</si>
  <si>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</si>
  <si>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</si>
  <si>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</si>
  <si>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</si>
  <si>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</si>
  <si>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</si>
  <si>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</si>
  <si>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</si>
  <si>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</si>
  <si>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</si>
  <si>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</si>
  <si>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</si>
  <si>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</si>
  <si>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</si>
  <si>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</si>
  <si>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</si>
  <si>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</si>
  <si>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</si>
  <si>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</si>
  <si>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</si>
  <si>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</si>
  <si>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</si>
  <si>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</si>
  <si>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</si>
  <si>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</si>
  <si>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</si>
  <si>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</si>
  <si>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</si>
  <si>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</si>
  <si>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</si>
  <si>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</si>
  <si>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</si>
  <si>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</si>
  <si>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</si>
  <si>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</si>
  <si>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</si>
  <si>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</si>
  <si>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</si>
  <si>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</si>
  <si>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</si>
  <si>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</si>
  <si>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</si>
  <si>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</si>
  <si>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</si>
  <si>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</si>
  <si>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</si>
  <si>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</si>
  <si>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</si>
  <si>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</si>
  <si>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</si>
  <si>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</si>
  <si>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</si>
  <si>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</si>
  <si>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</si>
  <si>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</si>
  <si>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</si>
  <si>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</si>
  <si>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</si>
  <si>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</si>
  <si>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</si>
  <si>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</si>
  <si>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</si>
  <si>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</si>
  <si>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</si>
  <si>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</si>
  <si>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</si>
  <si>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</si>
  <si>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</si>
  <si>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</si>
  <si>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</si>
  <si>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</si>
  <si>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</si>
  <si>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</si>
  <si>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</si>
  <si>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</si>
  <si>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</si>
  <si>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</si>
  <si>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</si>
  <si>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</si>
  <si>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</si>
  <si>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</si>
  <si>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</si>
  <si>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</si>
  <si>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</si>
  <si>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</si>
  <si>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</si>
  <si>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</si>
  <si>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</si>
  <si>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</si>
  <si>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</si>
  <si>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</si>
  <si>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</si>
  <si>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</si>
  <si>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</si>
  <si>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</si>
  <si>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</si>
  <si>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</si>
  <si>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</si>
  <si>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</si>
  <si>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</si>
  <si>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</si>
  <si>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</si>
  <si>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</si>
  <si>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</si>
  <si>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</si>
  <si>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</si>
  <si>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</si>
  <si>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</si>
  <si>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</si>
  <si>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</si>
  <si>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</si>
  <si>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</si>
  <si>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</si>
  <si>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</si>
  <si>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</si>
  <si>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</si>
  <si>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</si>
  <si>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</si>
  <si>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</si>
  <si>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</si>
  <si>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</si>
  <si>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</si>
  <si>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</si>
  <si>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</si>
  <si>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</si>
  <si>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</si>
  <si>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</si>
  <si>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</si>
  <si>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</si>
  <si>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</si>
  <si>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</si>
  <si>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</si>
  <si>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</si>
  <si>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</si>
  <si>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</si>
  <si>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</si>
  <si>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</si>
  <si>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</si>
  <si>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</si>
  <si>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</si>
  <si>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</si>
  <si>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</si>
  <si>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</si>
  <si>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</si>
  <si>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</si>
  <si>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</si>
  <si>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</si>
  <si>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</si>
  <si>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</si>
  <si>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</si>
  <si>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</si>
  <si>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</si>
  <si>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</si>
  <si>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</si>
  <si>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</si>
  <si>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</si>
  <si>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</si>
  <si>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</si>
  <si>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</si>
  <si>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</si>
  <si>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</si>
  <si>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</si>
  <si>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</si>
  <si>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</si>
  <si>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</si>
  <si>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</si>
  <si>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</si>
  <si>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</si>
  <si>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</si>
  <si>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</si>
  <si>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</si>
  <si>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</si>
  <si>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</si>
  <si>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</si>
  <si>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</si>
  <si>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</si>
  <si>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</si>
  <si>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</si>
  <si>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</si>
  <si>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</si>
  <si>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</si>
  <si>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</si>
  <si>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</si>
  <si>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</si>
  <si>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</si>
  <si>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</si>
  <si>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</si>
  <si>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</si>
  <si>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</si>
  <si>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</si>
  <si>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</si>
  <si>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</si>
  <si>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</si>
  <si>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</si>
  <si>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</si>
  <si>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</si>
  <si>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</si>
  <si>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</si>
  <si>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</si>
  <si>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</si>
  <si>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</si>
  <si>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</si>
  <si>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</si>
  <si>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</si>
  <si>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</si>
  <si>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</si>
  <si>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</si>
  <si>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</si>
  <si>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</si>
  <si>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</si>
  <si>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</si>
  <si>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</si>
  <si>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</si>
  <si>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</si>
  <si>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</si>
  <si>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</si>
  <si>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</si>
  <si>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</si>
  <si>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</si>
  <si>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</si>
  <si>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</si>
  <si>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</si>
  <si>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</si>
  <si>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</si>
  <si>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</si>
  <si>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</si>
  <si>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</si>
  <si>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</si>
  <si>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</si>
  <si>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</si>
  <si>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</si>
  <si>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</si>
  <si>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</si>
  <si>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</si>
  <si>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</si>
  <si>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</si>
  <si>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</si>
  <si>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</si>
  <si>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</si>
  <si>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</si>
  <si>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</si>
  <si>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</si>
  <si>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</si>
  <si>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</si>
  <si>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</si>
  <si>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</si>
  <si>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</si>
  <si>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</si>
  <si>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</si>
  <si>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</si>
  <si>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</si>
  <si>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</si>
  <si>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</si>
  <si>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</si>
  <si>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</si>
  <si>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</si>
  <si>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</si>
  <si>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</si>
  <si>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</si>
  <si>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</si>
  <si>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</si>
  <si>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</si>
  <si>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</si>
  <si>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</si>
  <si>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</si>
  <si>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</si>
  <si>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</si>
  <si>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</si>
  <si>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</si>
  <si>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</si>
  <si>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</si>
  <si>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</si>
  <si>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</si>
  <si>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</si>
  <si>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</si>
  <si>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</si>
  <si>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</si>
  <si>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</si>
  <si>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</si>
  <si>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</si>
  <si>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</si>
  <si>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</si>
  <si>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</si>
  <si>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</si>
  <si>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</si>
  <si>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</si>
  <si>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</si>
  <si>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</si>
  <si>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</si>
  <si>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</si>
  <si>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</si>
  <si>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</si>
  <si>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</si>
  <si>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</si>
  <si>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</si>
  <si>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</si>
  <si>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</si>
  <si>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</si>
  <si>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</si>
  <si>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</si>
  <si>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</si>
  <si>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</si>
  <si>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</si>
  <si>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</si>
  <si>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</si>
  <si>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</si>
  <si>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</si>
  <si>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</si>
  <si>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</si>
  <si>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</si>
  <si>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</si>
  <si>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</si>
  <si>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</si>
  <si>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</si>
  <si>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</si>
  <si>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</si>
  <si>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</si>
  <si>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</si>
  <si>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</si>
  <si>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</si>
  <si>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</si>
  <si>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</si>
  <si>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</si>
  <si>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</si>
  <si>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</si>
  <si>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</si>
  <si>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</si>
  <si>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</si>
  <si>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</si>
  <si>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</si>
  <si>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</si>
  <si>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</si>
  <si>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</si>
  <si>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</si>
  <si>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</si>
  <si>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</si>
  <si>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</si>
  <si>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</si>
  <si>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</si>
  <si>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</si>
  <si>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</si>
  <si>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</si>
  <si>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</si>
  <si>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</si>
  <si>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</si>
  <si>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</si>
  <si>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</si>
  <si>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</si>
  <si>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</si>
  <si>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</si>
  <si>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</si>
  <si>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</si>
  <si>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</si>
  <si>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</si>
  <si>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</si>
  <si>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</si>
  <si>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</si>
  <si>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</si>
  <si>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</si>
  <si>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</si>
  <si>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</si>
  <si>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</si>
  <si>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</si>
  <si>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</si>
  <si>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</si>
  <si>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</si>
  <si>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</si>
  <si>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</si>
  <si>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</si>
  <si>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</si>
  <si>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</si>
  <si>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</si>
  <si>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</si>
  <si>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</si>
  <si>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</si>
  <si>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</si>
  <si>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</si>
  <si>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</si>
  <si>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</si>
  <si>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</si>
  <si>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</si>
  <si>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</si>
  <si>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</si>
  <si>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</si>
  <si>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</si>
  <si>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</si>
  <si>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</si>
  <si>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</si>
  <si>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</si>
  <si>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</si>
  <si>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</si>
  <si>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</si>
  <si>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</si>
  <si>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</si>
  <si>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</si>
  <si>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</si>
  <si>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</si>
  <si>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</si>
  <si>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</si>
  <si>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</si>
  <si>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</si>
  <si>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</si>
  <si>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</si>
  <si>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</si>
  <si>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</si>
  <si>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</si>
  <si>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</si>
  <si>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</si>
  <si>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</si>
  <si>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</si>
  <si>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</si>
  <si>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</si>
  <si>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</si>
  <si>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</si>
  <si>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</si>
  <si>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</si>
  <si>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</si>
  <si>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</si>
  <si>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</si>
  <si>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</si>
  <si>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</si>
  <si>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</si>
  <si>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</si>
  <si>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</si>
  <si>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</si>
  <si>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</si>
  <si>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</si>
  <si>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</si>
  <si>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</si>
  <si>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</si>
  <si>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</si>
  <si>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</si>
  <si>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</si>
  <si>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</si>
  <si>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</si>
  <si>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</si>
  <si>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</si>
  <si>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</si>
  <si>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</si>
  <si>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</si>
  <si>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</si>
  <si>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</si>
  <si>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</si>
  <si>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</si>
  <si>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</si>
  <si>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</si>
  <si>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</si>
  <si>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</si>
  <si>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</si>
  <si>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</si>
  <si>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</si>
  <si>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</si>
  <si>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</si>
  <si>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</si>
  <si>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</si>
  <si>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</si>
  <si>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</si>
  <si>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</si>
  <si>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</si>
  <si>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</si>
  <si>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</si>
  <si>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</si>
  <si>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</si>
  <si>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</si>
  <si>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</si>
  <si>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</si>
  <si>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</si>
  <si>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</si>
  <si>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</si>
  <si>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</si>
  <si>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</si>
  <si>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</si>
  <si>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</si>
  <si>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</si>
  <si>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</si>
  <si>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</si>
  <si>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</si>
  <si>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</si>
  <si>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</si>
  <si>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</si>
  <si>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</si>
  <si>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</si>
  <si>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</si>
  <si>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</si>
  <si>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</si>
  <si>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</si>
  <si>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</si>
  <si>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</si>
  <si>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</si>
  <si>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</si>
  <si>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</si>
  <si>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</si>
  <si>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</si>
  <si>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</si>
  <si>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</si>
  <si>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</si>
  <si>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</si>
  <si>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</si>
  <si>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</si>
  <si>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</si>
  <si>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</si>
  <si>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</si>
  <si>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</si>
  <si>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</si>
  <si>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</si>
  <si>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</si>
  <si>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</si>
  <si>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</si>
  <si>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</si>
  <si>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</si>
  <si>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</si>
  <si>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</si>
  <si>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</si>
  <si>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</si>
  <si>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</si>
  <si>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</si>
  <si>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</si>
  <si>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</si>
  <si>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</si>
  <si>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</si>
  <si>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</si>
  <si>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</si>
  <si>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</si>
  <si>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</si>
  <si>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</si>
  <si>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</si>
  <si>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</si>
  <si>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</si>
  <si>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</si>
  <si>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</si>
  <si>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</si>
  <si>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</si>
  <si>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</si>
  <si>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</si>
  <si>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</si>
  <si>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</si>
  <si>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</si>
  <si>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</si>
  <si>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</si>
  <si>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</si>
  <si>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</si>
  <si>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</si>
  <si>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</si>
  <si>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</si>
  <si>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</si>
  <si>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</si>
  <si>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</si>
  <si>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</si>
  <si>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</si>
  <si>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</si>
  <si>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</si>
  <si>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</si>
  <si>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</si>
  <si>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</si>
  <si>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</si>
  <si>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</si>
  <si>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</si>
  <si>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</si>
  <si>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</si>
  <si>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</si>
  <si>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</si>
  <si>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</si>
  <si>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</si>
  <si>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</si>
  <si>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</si>
  <si>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</si>
  <si>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</si>
  <si>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</si>
  <si>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</si>
  <si>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</si>
  <si>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</si>
  <si>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</si>
  <si>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</si>
  <si>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</si>
  <si>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</si>
  <si>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</si>
  <si>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</si>
  <si>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</si>
  <si>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</si>
  <si>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</si>
  <si>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</si>
  <si>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</si>
  <si>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</si>
  <si>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</si>
  <si>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</si>
  <si>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</si>
  <si>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</si>
  <si>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</si>
  <si>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</si>
  <si>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</si>
  <si>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</si>
  <si>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</si>
  <si>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</si>
  <si>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</si>
  <si>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</si>
  <si>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</si>
  <si>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</si>
  <si>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</si>
  <si>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</si>
  <si>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</si>
  <si>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</si>
  <si>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</si>
  <si>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</si>
  <si>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</si>
  <si>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</si>
  <si>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</si>
  <si>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</si>
  <si>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</si>
  <si>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</si>
  <si>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</si>
  <si>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</si>
  <si>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</si>
  <si>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</si>
  <si>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</si>
  <si>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</si>
  <si>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</si>
  <si>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</si>
  <si>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</si>
  <si>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</si>
  <si>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</si>
  <si>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</si>
  <si>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</si>
  <si>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</si>
  <si>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</si>
  <si>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</si>
  <si>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</si>
  <si>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</si>
  <si>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</si>
  <si>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</si>
  <si>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</si>
  <si>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</si>
  <si>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</si>
  <si>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</si>
  <si>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</si>
  <si>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</si>
  <si>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</si>
  <si>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</si>
  <si>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</si>
  <si>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</si>
  <si>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</si>
  <si>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</si>
  <si>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</si>
  <si>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</si>
  <si>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</si>
  <si>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</si>
  <si>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</si>
  <si>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</si>
  <si>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</si>
  <si>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</si>
  <si>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</si>
  <si>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</si>
  <si>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</si>
  <si>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</si>
  <si>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</si>
  <si>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</si>
  <si>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</si>
  <si>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</si>
  <si>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</si>
  <si>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</si>
  <si>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</si>
  <si>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</si>
  <si>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</si>
  <si>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</si>
  <si>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</si>
  <si>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</si>
  <si>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</si>
  <si>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</si>
  <si>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</si>
  <si>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</si>
  <si>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</si>
  <si>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</si>
  <si>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</si>
  <si>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</si>
  <si>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</si>
  <si>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</si>
  <si>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</si>
  <si>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</si>
  <si>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</si>
  <si>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</si>
  <si>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</si>
  <si>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</si>
  <si>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</si>
  <si>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</si>
  <si>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</si>
  <si>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</si>
  <si>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</si>
  <si>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</si>
  <si>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</si>
  <si>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</si>
  <si>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</si>
  <si>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</si>
  <si>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</si>
  <si>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</si>
  <si>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</si>
  <si>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</si>
  <si>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</si>
  <si>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</si>
  <si>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</si>
  <si>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</si>
  <si>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</si>
  <si>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</si>
  <si>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</si>
  <si>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</si>
  <si>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</si>
  <si>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</si>
  <si>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</si>
  <si>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</si>
  <si>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</si>
  <si>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</si>
  <si>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</si>
  <si>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</si>
  <si>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</si>
  <si>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</si>
  <si>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</si>
  <si>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</si>
  <si>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</si>
  <si>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</si>
  <si>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</si>
  <si>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</si>
  <si>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</si>
  <si>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</si>
  <si>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</si>
  <si>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</si>
  <si>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</si>
  <si>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</si>
  <si>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</si>
  <si>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</si>
  <si>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</si>
  <si>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</si>
  <si>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</si>
  <si>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</si>
  <si>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</si>
  <si>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</si>
  <si>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</si>
  <si>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</si>
  <si>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</si>
  <si>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</si>
  <si>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</si>
  <si>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</si>
  <si>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</si>
  <si>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</si>
  <si>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</si>
  <si>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</si>
  <si>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</si>
  <si>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</si>
  <si>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</si>
  <si>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</si>
  <si>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</si>
  <si>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</si>
  <si>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</si>
  <si>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</si>
  <si>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</si>
  <si>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</si>
  <si>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</si>
  <si>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</si>
  <si>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</si>
  <si>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</si>
  <si>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</si>
  <si>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</si>
  <si>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</si>
  <si>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</si>
  <si>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</si>
  <si>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</si>
  <si>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</si>
  <si>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</si>
  <si>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</si>
  <si>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</si>
  <si>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</si>
  <si>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</si>
  <si>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</si>
  <si>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</si>
  <si>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</si>
  <si>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</si>
  <si>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</si>
  <si>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</si>
  <si>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</si>
  <si>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</si>
  <si>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</si>
  <si>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</si>
  <si>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</si>
  <si>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</si>
  <si>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</si>
  <si>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</si>
  <si>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</si>
  <si>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</si>
  <si>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</si>
  <si>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</si>
  <si>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</si>
  <si>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</si>
  <si>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</si>
  <si>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</si>
  <si>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</si>
  <si>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</si>
  <si>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</si>
  <si>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</si>
  <si>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</si>
  <si>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</si>
  <si>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</si>
  <si>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</si>
  <si>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</si>
  <si>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</si>
  <si>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</si>
  <si>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</si>
  <si>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</si>
  <si>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</si>
  <si>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</si>
  <si>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</si>
  <si>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</si>
  <si>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</si>
  <si>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</si>
  <si>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</si>
  <si>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</si>
  <si>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</si>
  <si>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</si>
  <si>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</si>
  <si>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</si>
  <si>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</si>
  <si>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</si>
  <si>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</si>
  <si>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</si>
  <si>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</si>
  <si>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</si>
  <si>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</si>
  <si>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</si>
  <si>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</si>
  <si>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</si>
  <si>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</si>
  <si>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</si>
  <si>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</si>
  <si>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</si>
  <si>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</si>
  <si>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</si>
  <si>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</si>
  <si>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</si>
  <si>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</si>
  <si>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</si>
  <si>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</si>
  <si>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</si>
  <si>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</si>
  <si>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</si>
  <si>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</si>
  <si>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</si>
  <si>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</si>
  <si>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</si>
  <si>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</si>
  <si>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</si>
  <si>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</si>
  <si>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</si>
  <si>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</si>
  <si>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</si>
  <si>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</si>
  <si>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</si>
  <si>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</si>
  <si>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</si>
  <si>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</si>
  <si>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</si>
  <si>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</si>
  <si>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</si>
  <si>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</si>
  <si>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</si>
  <si>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</si>
  <si>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</si>
  <si>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</si>
  <si>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</si>
  <si>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</si>
  <si>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</si>
  <si>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</si>
  <si>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</si>
  <si>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</si>
  <si>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</si>
  <si>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</si>
  <si>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</si>
  <si>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</si>
  <si>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</si>
  <si>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</si>
  <si>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</si>
  <si>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</si>
  <si>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</si>
  <si>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</si>
  <si>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</si>
  <si>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</si>
  <si>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</si>
  <si>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</si>
  <si>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</si>
  <si>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</si>
  <si>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</si>
  <si>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</si>
  <si>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</si>
  <si>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</si>
  <si>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</si>
  <si>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</si>
  <si>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</si>
  <si>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</si>
  <si>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</si>
  <si>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</si>
  <si>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</si>
  <si>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</si>
  <si>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</si>
  <si>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</si>
  <si>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</si>
  <si>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</si>
  <si>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</si>
  <si>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</si>
  <si>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</si>
  <si>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</si>
  <si>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</si>
  <si>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</si>
  <si>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</si>
  <si>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</si>
  <si>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</si>
  <si>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</si>
  <si>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</si>
  <si>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</si>
  <si>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</si>
  <si>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</si>
  <si>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</si>
  <si>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</si>
  <si>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</si>
  <si>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</si>
  <si>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</si>
  <si>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</si>
  <si>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</si>
  <si>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</si>
  <si>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</si>
  <si>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</si>
  <si>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</si>
  <si>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</si>
  <si>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</si>
  <si>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</si>
  <si>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</si>
  <si>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</si>
  <si>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</si>
  <si>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</si>
  <si>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</si>
  <si>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</si>
  <si>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</si>
  <si>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</si>
  <si>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</si>
  <si>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</si>
  <si>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</si>
  <si>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</si>
  <si>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</si>
  <si>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</si>
  <si>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</si>
  <si>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</si>
  <si>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</si>
  <si>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</si>
  <si>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</si>
  <si>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</si>
  <si>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</si>
  <si>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</si>
  <si>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</si>
  <si>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</si>
  <si>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</si>
  <si>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</si>
  <si>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</si>
  <si>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</si>
  <si>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</si>
  <si>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</si>
  <si>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</si>
  <si>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</si>
  <si>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</si>
  <si>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</si>
  <si>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</si>
  <si>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</si>
  <si>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</si>
  <si>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</si>
  <si>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</si>
  <si>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</si>
  <si>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</si>
  <si>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</si>
  <si>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</si>
  <si>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</si>
  <si>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</si>
  <si>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</si>
  <si>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</si>
  <si>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</si>
  <si>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</si>
  <si>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</si>
  <si>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</si>
  <si>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</si>
  <si>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</si>
  <si>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</si>
  <si>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</si>
  <si>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</si>
  <si>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</si>
  <si>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</si>
  <si>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</si>
  <si>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</si>
  <si>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</si>
  <si>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</si>
  <si>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</si>
  <si>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</si>
  <si>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</si>
  <si>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</si>
  <si>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</si>
  <si>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</si>
  <si>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</si>
  <si>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</si>
  <si>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</si>
  <si>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</si>
  <si>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</si>
  <si>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</si>
  <si>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</si>
  <si>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</si>
  <si>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</si>
  <si>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</si>
  <si>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</si>
  <si>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</si>
  <si>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</si>
  <si>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</si>
  <si>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</si>
  <si>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</si>
  <si>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</si>
  <si>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</si>
  <si>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</si>
  <si>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</si>
  <si>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</si>
  <si>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</si>
  <si>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</si>
  <si>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</si>
  <si>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</si>
  <si>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</si>
  <si>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</si>
  <si>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</si>
  <si>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</si>
  <si>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</si>
  <si>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</si>
  <si>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</si>
  <si>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</si>
  <si>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</si>
  <si>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</si>
  <si>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</si>
  <si>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</si>
  <si>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</si>
  <si>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</si>
  <si>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</si>
  <si>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</si>
  <si>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</si>
  <si>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</si>
  <si>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</si>
  <si>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</si>
  <si>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</si>
  <si>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</si>
  <si>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</si>
  <si>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</si>
  <si>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</si>
  <si>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</si>
  <si>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</si>
  <si>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</si>
  <si>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</si>
  <si>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</si>
  <si>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</si>
  <si>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</si>
  <si>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</si>
  <si>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</si>
  <si>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</si>
  <si>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</si>
  <si>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</si>
  <si>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</si>
  <si>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</si>
  <si>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</si>
  <si>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</si>
  <si>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</si>
  <si>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</si>
  <si>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</si>
  <si>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</si>
  <si>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</si>
  <si>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</si>
  <si>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</si>
  <si>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</si>
  <si>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</si>
  <si>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</si>
  <si>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</si>
  <si>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</si>
  <si>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</si>
  <si>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</si>
  <si>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</si>
  <si>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</si>
  <si>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</si>
  <si>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</si>
  <si>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</si>
  <si>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</si>
  <si>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</si>
  <si>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</si>
  <si>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</si>
  <si>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</si>
  <si>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</si>
  <si>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</si>
  <si>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</si>
  <si>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</si>
  <si>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</si>
  <si>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</si>
  <si>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</si>
  <si>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</si>
  <si>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</si>
  <si>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</si>
  <si>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</si>
  <si>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</si>
  <si>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</si>
  <si>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</si>
  <si>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</si>
  <si>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</si>
  <si>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</si>
  <si>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</si>
  <si>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</si>
  <si>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</si>
  <si>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</si>
  <si>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</si>
  <si>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</si>
  <si>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</si>
  <si>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</si>
  <si>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</si>
  <si>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</si>
  <si>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</si>
  <si>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</si>
  <si>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</si>
  <si>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</si>
  <si>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</si>
  <si>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</si>
  <si>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</si>
  <si>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</si>
  <si>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</si>
  <si>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</si>
  <si>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</si>
  <si>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</si>
  <si>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</si>
  <si>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</si>
  <si>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</si>
  <si>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</si>
  <si>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</si>
  <si>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</si>
  <si>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</si>
  <si>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</si>
  <si>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</si>
  <si>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</si>
  <si>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</si>
  <si>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</si>
  <si>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</si>
  <si>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</si>
  <si>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</si>
  <si>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</si>
  <si>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</si>
  <si>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</si>
  <si>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</si>
  <si>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</si>
  <si>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</si>
  <si>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</si>
  <si>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</si>
  <si>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</si>
  <si>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</si>
  <si>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</si>
  <si>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</si>
  <si>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</si>
  <si>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</si>
  <si>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</si>
  <si>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</si>
  <si>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</si>
  <si>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</si>
  <si>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</si>
  <si>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</si>
  <si>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</si>
  <si>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</si>
  <si>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</si>
  <si>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</si>
  <si>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</si>
  <si>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</si>
  <si>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</si>
  <si>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</si>
  <si>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</si>
  <si>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</si>
  <si>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</si>
  <si>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</si>
  <si>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</si>
  <si>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</si>
  <si>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</si>
  <si>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</si>
  <si>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</si>
  <si>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</si>
  <si>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</si>
  <si>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</si>
  <si>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</si>
  <si>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</si>
  <si>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</si>
  <si>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</si>
  <si>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</si>
  <si>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</si>
  <si>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</si>
  <si>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</si>
  <si>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</si>
  <si>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</si>
  <si>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</si>
  <si>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</si>
  <si>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</si>
  <si>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</si>
  <si>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</si>
  <si>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</si>
  <si>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</si>
  <si>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</si>
  <si>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</si>
  <si>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</si>
  <si>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</si>
  <si>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</si>
  <si>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</si>
  <si>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</si>
  <si>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</si>
  <si>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</si>
  <si>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</si>
  <si>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</si>
  <si>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</si>
  <si>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</si>
  <si>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</si>
  <si>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</si>
  <si>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</si>
  <si>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</si>
  <si>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</si>
  <si>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</si>
  <si>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</si>
  <si>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</si>
  <si>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</si>
  <si>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</si>
  <si>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</si>
  <si>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</si>
  <si>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</si>
  <si>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</si>
  <si>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</si>
  <si>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</si>
  <si>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</si>
  <si>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</si>
  <si>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</si>
  <si>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</si>
  <si>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</si>
  <si>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</si>
  <si>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</si>
  <si>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</si>
  <si>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</si>
  <si>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</si>
  <si>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</si>
  <si>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</si>
  <si>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</si>
  <si>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</si>
  <si>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</si>
  <si>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</si>
  <si>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</si>
  <si>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</si>
  <si>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</si>
  <si>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</si>
  <si>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</si>
  <si>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</si>
  <si>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</si>
  <si>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</si>
  <si>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</si>
  <si>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</si>
  <si>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</si>
  <si>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</si>
  <si>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</si>
  <si>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</si>
  <si>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</si>
  <si>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</si>
  <si>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</si>
  <si>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</si>
  <si>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</si>
  <si>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</si>
  <si>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</si>
  <si>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</si>
  <si>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</si>
  <si>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</si>
  <si>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</si>
  <si>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</si>
  <si>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</si>
  <si>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</si>
  <si>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</si>
  <si>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</si>
  <si>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</si>
  <si>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</si>
  <si>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</si>
  <si>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</si>
  <si>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</si>
  <si>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</si>
  <si>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</si>
  <si>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</si>
  <si>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</si>
  <si>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</si>
  <si>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</si>
  <si>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</si>
  <si>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</si>
  <si>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</si>
  <si>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</si>
  <si>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</si>
  <si>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</si>
  <si>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</si>
  <si>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</si>
  <si>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</si>
  <si>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</si>
  <si>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</si>
  <si>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</si>
  <si>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</si>
  <si>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</si>
  <si>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</si>
  <si>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</si>
  <si>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</si>
  <si>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</si>
  <si>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</si>
  <si>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</si>
  <si>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</si>
  <si>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</si>
  <si>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</si>
  <si>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</si>
  <si>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</si>
  <si>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</si>
  <si>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</si>
  <si>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</si>
  <si>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</si>
  <si>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</si>
  <si>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</si>
  <si>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</si>
  <si>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</si>
  <si>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</si>
  <si>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</si>
  <si>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</si>
  <si>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</si>
  <si>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</si>
  <si>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</si>
  <si>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</si>
  <si>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</si>
  <si>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</si>
  <si>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</si>
  <si>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</si>
  <si>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</si>
  <si>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</si>
  <si>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</si>
  <si>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</si>
  <si>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</si>
  <si>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</si>
  <si>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</si>
  <si>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</si>
  <si>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</si>
  <si>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</si>
  <si>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</si>
  <si>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</si>
  <si>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</si>
  <si>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</si>
  <si>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</si>
  <si>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</si>
  <si>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</si>
  <si>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</si>
  <si>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</si>
  <si>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</si>
  <si>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</si>
  <si>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</si>
  <si>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</si>
  <si>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</si>
  <si>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</si>
  <si>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</si>
  <si>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</si>
  <si>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</si>
  <si>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</si>
  <si>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</si>
  <si>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</si>
  <si>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</si>
  <si>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</si>
  <si>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</si>
  <si>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</si>
  <si>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</si>
  <si>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</si>
  <si>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</si>
  <si>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</si>
  <si>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</si>
  <si>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</si>
  <si>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</si>
  <si>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</si>
  <si>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</si>
  <si>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</si>
  <si>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</si>
  <si>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</si>
  <si>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</si>
  <si>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</si>
  <si>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</si>
  <si>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</si>
  <si>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</si>
  <si>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</si>
  <si>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</si>
  <si>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</si>
  <si>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</si>
  <si>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</si>
  <si>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</si>
  <si>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</si>
  <si>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</si>
  <si>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</si>
  <si>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</si>
  <si>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</si>
  <si>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</si>
  <si>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</si>
  <si>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</si>
  <si>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</si>
  <si>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</si>
  <si>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</si>
  <si>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</si>
  <si>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</si>
  <si>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</si>
  <si>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</si>
  <si>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</si>
  <si>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</si>
  <si>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</si>
  <si>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</si>
  <si>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</si>
  <si>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</si>
  <si>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</si>
  <si>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</si>
  <si>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</si>
  <si>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</si>
  <si>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</si>
  <si>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</si>
  <si>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</si>
  <si>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</si>
  <si>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</si>
  <si>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</si>
  <si>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</si>
  <si>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</si>
  <si>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</si>
  <si>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</si>
  <si>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</si>
  <si>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</si>
  <si>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</si>
  <si>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</si>
  <si>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</si>
  <si>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</si>
  <si>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</si>
  <si>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</si>
  <si>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</si>
  <si>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</si>
  <si>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</si>
  <si>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</si>
  <si>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</si>
  <si>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</si>
  <si>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</si>
  <si>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</si>
  <si>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</si>
  <si>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</si>
  <si>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</si>
  <si>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</si>
  <si>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</si>
  <si>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</si>
  <si>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</si>
  <si>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</si>
  <si>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</si>
  <si>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</si>
  <si>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</si>
  <si>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</si>
  <si>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</si>
  <si>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</si>
  <si>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</si>
  <si>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</si>
  <si>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</si>
  <si>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</si>
  <si>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</si>
  <si>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</si>
  <si>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</si>
  <si>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</si>
  <si>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</si>
  <si>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</si>
  <si>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</si>
  <si>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</si>
  <si>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</si>
  <si>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</si>
  <si>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</si>
  <si>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</si>
  <si>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</si>
  <si>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</si>
  <si>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</si>
  <si>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</si>
  <si>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</si>
  <si>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</si>
  <si>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</si>
  <si>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</si>
  <si>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</si>
  <si>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</si>
  <si>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</si>
  <si>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</si>
  <si>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</si>
  <si>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</si>
  <si>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</si>
  <si>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</si>
  <si>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</si>
  <si>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</si>
  <si>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</si>
  <si>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</si>
  <si>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</si>
  <si>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</si>
  <si>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</si>
  <si>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</si>
  <si>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</si>
  <si>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</si>
  <si>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</si>
  <si>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</si>
  <si>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</si>
  <si>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</si>
  <si>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</si>
  <si>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</si>
  <si>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</si>
  <si>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</si>
  <si>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</si>
  <si>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</si>
  <si>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</si>
  <si>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</si>
  <si>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</si>
  <si>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</si>
  <si>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</si>
  <si>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</si>
  <si>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</si>
  <si>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</si>
  <si>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</si>
  <si>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</si>
  <si>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</si>
  <si>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</si>
  <si>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</si>
  <si>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</si>
  <si>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</si>
  <si>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</si>
  <si>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</si>
  <si>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</si>
  <si>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</si>
  <si>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</si>
  <si>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</si>
  <si>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</si>
  <si>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</si>
  <si>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</si>
  <si>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</si>
  <si>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</si>
  <si>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</si>
  <si>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</si>
  <si>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</si>
  <si>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</si>
  <si>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</si>
  <si>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</si>
  <si>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</si>
  <si>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</si>
  <si>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</si>
  <si>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</si>
  <si>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</si>
  <si>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</si>
  <si>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</si>
  <si>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</si>
  <si>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</si>
  <si>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</si>
  <si>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</si>
  <si>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</si>
  <si>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</si>
  <si>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</si>
  <si>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</si>
  <si>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</si>
  <si>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</si>
  <si>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</si>
  <si>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</si>
  <si>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</si>
  <si>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</si>
  <si>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</si>
  <si>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</si>
  <si>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</si>
  <si>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</si>
  <si>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</si>
  <si>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</si>
  <si>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</si>
  <si>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</si>
  <si>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</si>
  <si>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</si>
  <si>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</si>
  <si>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</si>
  <si>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</si>
  <si>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</si>
  <si>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</si>
  <si>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</si>
  <si>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</si>
  <si>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</si>
  <si>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</si>
  <si>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</si>
  <si>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</si>
  <si>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</si>
  <si>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</si>
  <si>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</si>
  <si>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</si>
  <si>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</si>
  <si>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</si>
  <si>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</si>
  <si>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</si>
  <si>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</si>
  <si>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</si>
  <si>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</si>
  <si>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</si>
  <si>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</si>
  <si>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</si>
  <si>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</si>
  <si>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</si>
  <si>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</si>
  <si>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</si>
  <si>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</si>
  <si>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</si>
  <si>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</si>
  <si>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</si>
  <si>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</si>
  <si>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</si>
  <si>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</si>
  <si>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</si>
  <si>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</si>
  <si>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</si>
  <si>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</si>
  <si>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</si>
  <si>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</si>
  <si>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</si>
  <si>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</si>
  <si>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</si>
  <si>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</si>
  <si>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</si>
  <si>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</si>
  <si>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</si>
  <si>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</si>
  <si>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</si>
  <si>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</si>
  <si>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</si>
  <si>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</si>
  <si>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</si>
  <si>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</si>
  <si>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</si>
  <si>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</si>
  <si>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</si>
  <si>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</si>
  <si>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</si>
  <si>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</si>
  <si>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</si>
  <si>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</si>
  <si>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</si>
  <si>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</si>
  <si>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</si>
  <si>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</si>
  <si>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</si>
  <si>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</si>
  <si>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</si>
  <si>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</si>
  <si>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</si>
  <si>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</si>
  <si>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</si>
  <si>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</si>
  <si>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</si>
  <si>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</si>
  <si>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</si>
  <si>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</si>
  <si>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</si>
  <si>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</si>
  <si>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</si>
  <si>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</si>
  <si>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</si>
  <si>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</si>
  <si>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</si>
  <si>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</si>
  <si>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</si>
  <si>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</si>
  <si>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</si>
  <si>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</si>
  <si>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</si>
  <si>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</si>
  <si>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</si>
  <si>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</si>
  <si>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</si>
  <si>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</si>
  <si>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</si>
  <si>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</si>
  <si>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</si>
  <si>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</si>
  <si>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</si>
  <si>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</si>
  <si>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</si>
  <si>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</si>
  <si>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</si>
  <si>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</si>
  <si>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</si>
  <si>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</si>
  <si>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</si>
  <si>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</si>
  <si>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</si>
  <si>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</si>
  <si>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</si>
  <si>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</si>
  <si>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</si>
  <si>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</si>
  <si>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</si>
  <si>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</si>
  <si>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</si>
  <si>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</si>
  <si>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</si>
  <si>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</si>
  <si>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</si>
  <si>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</si>
  <si>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</si>
  <si>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</si>
  <si>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</si>
  <si>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</si>
  <si>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</si>
  <si>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</si>
  <si>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</si>
  <si>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</si>
  <si>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</si>
  <si>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</si>
  <si>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</si>
  <si>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</si>
  <si>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</si>
  <si>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</si>
  <si>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</si>
  <si>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</si>
  <si>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</si>
  <si>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</si>
  <si>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</si>
  <si>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</si>
  <si>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</si>
  <si>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</si>
  <si>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</si>
  <si>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</si>
  <si>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</si>
  <si>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</si>
  <si>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</si>
  <si>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</si>
  <si>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</si>
  <si>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</si>
  <si>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</si>
  <si>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</si>
  <si>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</si>
  <si>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</si>
  <si>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</si>
  <si>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</si>
  <si>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</si>
  <si>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</si>
  <si>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</si>
  <si>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</si>
  <si>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</si>
  <si>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</si>
  <si>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</si>
  <si>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</si>
  <si>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</si>
  <si>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</si>
  <si>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</si>
  <si>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</si>
  <si>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</si>
  <si>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</si>
  <si>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</si>
  <si>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</si>
  <si>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</si>
  <si>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</si>
  <si>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</si>
  <si>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</si>
  <si>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</si>
  <si>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</si>
  <si>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</si>
  <si>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</si>
  <si>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</si>
  <si>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</si>
  <si>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</si>
  <si>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</si>
  <si>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</si>
  <si>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</si>
  <si>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</si>
  <si>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</si>
  <si>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</si>
  <si>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</si>
  <si>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</si>
  <si>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</si>
  <si>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</si>
  <si>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</si>
  <si>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</si>
  <si>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</si>
  <si>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</si>
  <si>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</si>
  <si>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</si>
  <si>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</si>
  <si>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</si>
  <si>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</si>
  <si>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</si>
  <si>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</si>
  <si>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</si>
  <si>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</si>
  <si>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</si>
  <si>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</si>
  <si>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</si>
  <si>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</si>
  <si>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</si>
  <si>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</si>
  <si>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</si>
  <si>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</si>
  <si>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</si>
  <si>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</si>
  <si>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</si>
  <si>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</si>
  <si>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</si>
  <si>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</si>
  <si>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</si>
  <si>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</si>
  <si>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</si>
  <si>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</si>
  <si>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</si>
  <si>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</si>
  <si>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</si>
  <si>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</si>
  <si>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</si>
  <si>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</si>
  <si>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</si>
  <si>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</si>
  <si>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</si>
  <si>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</si>
  <si>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</si>
  <si>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</si>
  <si>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</si>
  <si>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</si>
  <si>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</si>
  <si>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</si>
  <si>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</si>
  <si>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</si>
  <si>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</si>
  <si>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</si>
  <si>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</si>
  <si>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</si>
  <si>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</si>
  <si>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</si>
  <si>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</si>
  <si>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</si>
  <si>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</si>
  <si>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</si>
  <si>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</si>
  <si>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</si>
  <si>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</si>
  <si>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</si>
  <si>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</si>
  <si>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</si>
  <si>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</si>
  <si>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</si>
  <si>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</si>
  <si>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</si>
  <si>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</si>
  <si>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</si>
  <si>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</si>
  <si>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</si>
  <si>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</si>
  <si>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</si>
  <si>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</si>
  <si>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</si>
  <si>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</si>
  <si>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</si>
  <si>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</si>
  <si>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</si>
  <si>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</si>
  <si>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</si>
  <si>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</si>
  <si>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</si>
  <si>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</si>
  <si>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</si>
  <si>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</si>
  <si>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</si>
  <si>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</si>
  <si>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</si>
  <si>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</si>
  <si>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</si>
  <si>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</si>
  <si>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</si>
  <si>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</si>
  <si>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</si>
  <si>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</si>
  <si>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</si>
  <si>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</si>
  <si>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</si>
  <si>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</si>
  <si>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</si>
  <si>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</si>
  <si>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</si>
  <si>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</si>
  <si>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</si>
  <si>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</si>
  <si>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</si>
  <si>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</si>
  <si>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</si>
  <si>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</si>
  <si>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</si>
  <si>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</si>
  <si>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</si>
  <si>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</si>
  <si>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</si>
  <si>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</si>
  <si>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</si>
  <si>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</si>
  <si>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</si>
  <si>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</si>
  <si>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</si>
  <si>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</si>
  <si>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</si>
  <si>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</si>
  <si>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</si>
  <si>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</si>
  <si>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</si>
  <si>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</si>
  <si>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</si>
  <si>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</si>
  <si>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</si>
  <si>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</si>
  <si>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</si>
  <si>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</si>
  <si>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</si>
  <si>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</si>
  <si>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</si>
  <si>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</si>
  <si>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</si>
  <si>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</si>
  <si>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</si>
  <si>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</si>
  <si>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</si>
  <si>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</si>
  <si>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</si>
  <si>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</si>
  <si>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</si>
  <si>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</si>
  <si>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</si>
  <si>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</si>
  <si>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</si>
  <si>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</si>
  <si>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</si>
  <si>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</si>
  <si>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</si>
  <si>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</si>
  <si>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</si>
  <si>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</si>
  <si>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</si>
  <si>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</si>
  <si>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</si>
  <si>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</si>
  <si>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</si>
  <si>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</si>
  <si>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</si>
  <si>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</si>
  <si>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</si>
  <si>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</si>
  <si>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</si>
  <si>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</si>
  <si>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</si>
  <si>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</si>
  <si>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</si>
  <si>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</si>
  <si>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</si>
  <si>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</si>
  <si>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</si>
  <si>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</si>
  <si>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</si>
  <si>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</si>
  <si>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</si>
  <si>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</si>
  <si>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</si>
  <si>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</si>
  <si>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</si>
  <si>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</si>
  <si>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</si>
  <si>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</si>
  <si>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</si>
  <si>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</si>
  <si>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</si>
  <si>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</si>
  <si>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</si>
  <si>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</si>
  <si>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</si>
  <si>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</si>
  <si>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</si>
  <si>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</si>
  <si>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</si>
  <si>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</si>
  <si>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</si>
  <si>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</si>
  <si>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</si>
  <si>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</si>
  <si>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</si>
  <si>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</si>
  <si>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</si>
  <si>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</si>
  <si>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</si>
  <si>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</si>
  <si>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</si>
  <si>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</si>
  <si>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</si>
  <si>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</si>
  <si>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</si>
  <si>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</si>
  <si>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</si>
  <si>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</si>
  <si>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</si>
  <si>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</si>
  <si>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</si>
  <si>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</si>
  <si>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</si>
  <si>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</si>
  <si>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</si>
  <si>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</si>
  <si>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</si>
  <si>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</si>
  <si>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</si>
  <si>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</si>
  <si>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</si>
  <si>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</si>
  <si>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</si>
  <si>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</si>
  <si>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</si>
  <si>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</si>
  <si>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</si>
  <si>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</si>
  <si>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</si>
  <si>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</si>
  <si>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</si>
  <si>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</si>
  <si>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</si>
  <si>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</si>
  <si>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</si>
  <si>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</si>
  <si>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</si>
  <si>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</si>
  <si>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</si>
  <si>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</si>
  <si>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</si>
  <si>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</si>
  <si>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</si>
  <si>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</si>
  <si>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</si>
  <si>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</si>
  <si>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</si>
  <si>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</si>
  <si>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</si>
  <si>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</si>
  <si>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</si>
  <si>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</si>
  <si>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</si>
  <si>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</si>
  <si>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</si>
  <si>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</si>
  <si>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</si>
  <si>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</si>
  <si>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</si>
  <si>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</si>
  <si>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</si>
  <si>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</si>
  <si>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</si>
  <si>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</si>
  <si>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</si>
  <si>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</si>
  <si>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</si>
  <si>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</si>
  <si>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</si>
  <si>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</si>
  <si>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</si>
  <si>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</si>
  <si>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</si>
  <si>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</si>
  <si>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</si>
  <si>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</si>
  <si>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</si>
  <si>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</si>
  <si>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</si>
  <si>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</si>
  <si>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</si>
  <si>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</si>
  <si>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</si>
  <si>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</si>
  <si>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</si>
  <si>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</si>
  <si>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</si>
  <si>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</si>
  <si>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</si>
  <si>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</si>
  <si>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</si>
  <si>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</si>
  <si>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</si>
  <si>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</si>
  <si>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</si>
  <si>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</si>
  <si>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</si>
  <si>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</si>
  <si>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</si>
  <si>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</si>
  <si>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</si>
  <si>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</si>
  <si>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</si>
  <si>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</si>
  <si>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</si>
  <si>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</si>
  <si>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</si>
  <si>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</si>
  <si>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</si>
  <si>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</si>
  <si>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</si>
  <si>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</si>
  <si>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</si>
  <si>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</si>
  <si>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</si>
  <si>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</si>
  <si>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</si>
  <si>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</si>
  <si>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</si>
  <si>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</si>
  <si>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</si>
  <si>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</si>
  <si>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</si>
  <si>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</si>
  <si>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</si>
  <si>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</si>
  <si>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</si>
  <si>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</si>
  <si>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</si>
  <si>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</si>
  <si>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</si>
  <si>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</si>
  <si>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</si>
  <si>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</si>
  <si>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</si>
  <si>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</si>
  <si>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</si>
  <si>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</si>
  <si>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</si>
  <si>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</si>
  <si>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</si>
  <si>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</si>
  <si>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</si>
  <si>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</si>
  <si>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</si>
  <si>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</si>
  <si>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</si>
  <si>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</si>
  <si>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</si>
  <si>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</si>
  <si>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</si>
  <si>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</si>
  <si>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</si>
  <si>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</si>
  <si>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</si>
  <si>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</si>
  <si>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</si>
  <si>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</si>
  <si>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</si>
  <si>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</si>
  <si>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</si>
  <si>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</si>
  <si>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</si>
  <si>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</si>
  <si>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</si>
  <si>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</si>
  <si>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</si>
  <si>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</si>
  <si>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</si>
  <si>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</si>
  <si>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</si>
  <si>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</si>
  <si>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</si>
  <si>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</si>
  <si>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</si>
  <si>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</si>
  <si>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</si>
  <si>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</si>
  <si>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</si>
  <si>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</si>
  <si>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</si>
  <si>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</si>
  <si>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</si>
  <si>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</si>
  <si>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</si>
  <si>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</si>
  <si>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</si>
  <si>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</si>
  <si>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</si>
  <si>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</si>
  <si>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</si>
  <si>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</si>
  <si>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</si>
  <si>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</si>
  <si>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</si>
  <si>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</si>
  <si>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</si>
  <si>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</si>
  <si>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</si>
  <si>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</si>
  <si>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</si>
  <si>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</si>
  <si>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</si>
  <si>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</si>
  <si>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</si>
  <si>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</si>
  <si>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</si>
  <si>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</si>
  <si>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</si>
  <si>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</si>
  <si>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</si>
  <si>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</si>
  <si>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</si>
  <si>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</si>
  <si>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</si>
  <si>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</si>
  <si>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</si>
  <si>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</si>
  <si>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</si>
  <si>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</si>
  <si>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</si>
  <si>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</si>
  <si>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</si>
  <si>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</si>
  <si>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</si>
  <si>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</si>
  <si>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</si>
  <si>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</si>
  <si>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</si>
  <si>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</si>
  <si>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</si>
  <si>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</si>
  <si>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</si>
  <si>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</si>
  <si>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</si>
  <si>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</si>
  <si>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</si>
  <si>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</si>
  <si>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</si>
  <si>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</si>
  <si>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</si>
  <si>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</si>
  <si>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</si>
  <si>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</si>
  <si>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</si>
  <si>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</si>
  <si>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</si>
  <si>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</si>
  <si>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</si>
  <si>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</si>
  <si>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</si>
  <si>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</si>
  <si>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</si>
  <si>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</si>
  <si>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</si>
  <si>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</si>
  <si>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</si>
  <si>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</si>
  <si>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</si>
  <si>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</si>
  <si>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</si>
  <si>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</si>
  <si>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</si>
  <si>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</si>
  <si>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</si>
  <si>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</si>
  <si>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</si>
  <si>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</si>
  <si>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</si>
  <si>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</si>
  <si>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</si>
  <si>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</si>
  <si>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</si>
  <si>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</si>
  <si>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</si>
  <si>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</si>
  <si>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</si>
  <si>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</si>
  <si>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</si>
  <si>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</si>
  <si>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</si>
  <si>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</si>
  <si>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</si>
  <si>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</si>
  <si>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</si>
  <si>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</si>
  <si>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</si>
  <si>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</si>
  <si>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</si>
  <si>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</si>
  <si>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</si>
  <si>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</si>
  <si>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</si>
  <si>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</si>
  <si>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</si>
  <si>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</si>
  <si>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</si>
  <si>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</si>
  <si>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</si>
  <si>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</si>
  <si>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</si>
  <si>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</si>
  <si>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</si>
  <si>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</si>
  <si>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</si>
  <si>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</si>
  <si>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</si>
  <si>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</si>
  <si>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</si>
  <si>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</si>
  <si>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</si>
  <si>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</si>
  <si>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</si>
  <si>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</si>
  <si>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</si>
  <si>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</si>
  <si>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</si>
  <si>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</si>
  <si>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</si>
  <si>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</si>
  <si>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</si>
  <si>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</si>
  <si>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</si>
  <si>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</si>
  <si>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</si>
  <si>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</si>
  <si>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</si>
  <si>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</si>
  <si>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</si>
  <si>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</si>
  <si>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</si>
  <si>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</si>
  <si>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</si>
  <si>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</si>
  <si>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</si>
  <si>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</si>
  <si>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</si>
  <si>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</si>
  <si>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</si>
  <si>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</si>
  <si>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</si>
  <si>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</si>
  <si>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</si>
  <si>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</si>
  <si>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</si>
  <si>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</si>
  <si>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</si>
  <si>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</si>
  <si>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</si>
  <si>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</si>
  <si>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</si>
  <si>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</si>
  <si>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</si>
  <si>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</si>
  <si>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</si>
  <si>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</si>
  <si>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</si>
  <si>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</si>
  <si>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</si>
  <si>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</si>
  <si>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</si>
  <si>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</si>
  <si>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</si>
  <si>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</si>
  <si>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</si>
  <si>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</si>
  <si>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</si>
  <si>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</si>
  <si>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</si>
  <si>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</si>
  <si>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</si>
  <si>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</si>
  <si>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</si>
  <si>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</si>
  <si>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</si>
  <si>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</si>
  <si>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</si>
  <si>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</si>
  <si>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</si>
  <si>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</si>
  <si>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</si>
  <si>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</si>
  <si>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</si>
  <si>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</si>
  <si>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</si>
  <si>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</si>
  <si>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</si>
  <si>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</si>
  <si>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</si>
  <si>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</si>
  <si>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</si>
  <si>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</si>
  <si>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</si>
  <si>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</si>
  <si>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</si>
  <si>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</si>
  <si>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</si>
  <si>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</si>
  <si>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</si>
  <si>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</si>
  <si>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</si>
  <si>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</si>
  <si>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</si>
  <si>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</si>
  <si>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</si>
  <si>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</si>
  <si>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</si>
  <si>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</si>
  <si>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</si>
  <si>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</si>
  <si>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</si>
  <si>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</si>
  <si>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</si>
  <si>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</si>
  <si>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</si>
  <si>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</si>
  <si>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</si>
  <si>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</si>
  <si>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</si>
  <si>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</si>
  <si>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</si>
  <si>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</si>
  <si>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</si>
  <si>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</si>
  <si>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</si>
  <si>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</si>
  <si>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</si>
  <si>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</si>
  <si>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</si>
  <si>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</si>
  <si>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</si>
  <si>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</si>
  <si>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</si>
  <si>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</si>
  <si>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</si>
  <si>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</si>
  <si>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</si>
  <si>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</si>
  <si>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</si>
  <si>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</si>
  <si>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</si>
  <si>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</si>
  <si>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</si>
  <si>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</si>
  <si>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</si>
  <si>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</si>
  <si>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</si>
  <si>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</si>
  <si>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</si>
  <si>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</si>
  <si>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</si>
  <si>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</si>
  <si>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</si>
  <si>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</si>
  <si>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</si>
  <si>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</si>
  <si>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</si>
  <si>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</si>
  <si>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</si>
  <si>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</si>
  <si>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</si>
  <si>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</si>
  <si>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</si>
  <si>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</si>
  <si>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</si>
  <si>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</si>
  <si>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</si>
  <si>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</si>
  <si>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</si>
  <si>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</si>
  <si>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</si>
  <si>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</si>
  <si>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</si>
  <si>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</si>
  <si>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</si>
  <si>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</si>
  <si>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</si>
  <si>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</si>
  <si>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</si>
  <si>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</si>
  <si>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</si>
  <si>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</si>
  <si>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</si>
  <si>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</si>
  <si>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</si>
  <si>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</si>
  <si>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</si>
  <si>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</si>
  <si>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</si>
  <si>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</si>
  <si>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</si>
  <si>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</si>
  <si>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</si>
  <si>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</si>
  <si>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</si>
  <si>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</si>
  <si>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</si>
  <si>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</si>
  <si>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</si>
  <si>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</si>
  <si>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</si>
  <si>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</si>
  <si>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</si>
  <si>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</si>
  <si>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</si>
  <si>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</si>
  <si>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</si>
  <si>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</si>
  <si>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</si>
  <si>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</si>
  <si>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</si>
  <si>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</si>
  <si>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</si>
  <si>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</si>
  <si>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</si>
  <si>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</si>
  <si>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</si>
  <si>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</si>
  <si>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</si>
  <si>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</si>
  <si>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</si>
  <si>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</si>
  <si>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</si>
  <si>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</si>
  <si>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</si>
  <si>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</si>
  <si>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</si>
  <si>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</si>
  <si>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</si>
  <si>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</si>
  <si>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</si>
  <si>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</si>
  <si>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</si>
  <si>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</si>
  <si>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</si>
  <si>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</si>
  <si>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</si>
  <si>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</si>
  <si>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</si>
  <si>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</si>
  <si>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</si>
  <si>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</si>
  <si>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</si>
  <si>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</si>
  <si>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</si>
  <si>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</si>
  <si>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</si>
  <si>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</si>
  <si>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</si>
  <si>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</si>
  <si>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</si>
  <si>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</si>
  <si>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</si>
  <si>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</si>
  <si>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</si>
  <si>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</si>
  <si>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</si>
  <si>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</si>
  <si>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</si>
  <si>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</si>
  <si>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</si>
  <si>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</si>
  <si>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</si>
  <si>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</si>
  <si>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</si>
  <si>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</si>
  <si>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</si>
  <si>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</si>
  <si>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</si>
  <si>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</si>
  <si>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</si>
  <si>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</si>
  <si>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</si>
  <si>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</si>
  <si>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</si>
  <si>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</si>
  <si>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</si>
  <si>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</si>
  <si>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</si>
  <si>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</si>
  <si>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</si>
  <si>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</si>
  <si>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</si>
  <si>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</si>
  <si>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</si>
  <si>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</si>
  <si>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</si>
  <si>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</si>
  <si>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</si>
  <si>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</si>
  <si>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</si>
  <si>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</si>
  <si>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</si>
  <si>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</si>
  <si>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</si>
  <si>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</si>
  <si>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</si>
  <si>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</si>
  <si>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</si>
  <si>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</si>
  <si>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</si>
  <si>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</si>
  <si>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</si>
  <si>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</si>
  <si>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</si>
  <si>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</si>
  <si>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</si>
  <si>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</si>
  <si>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</si>
  <si>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</si>
  <si>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</si>
  <si>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</si>
  <si>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</si>
  <si>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</si>
  <si>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</si>
  <si>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</si>
  <si>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</si>
  <si>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</si>
  <si>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</si>
  <si>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</si>
  <si>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</si>
  <si>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</si>
  <si>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</si>
  <si>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</si>
  <si>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</si>
  <si>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</si>
  <si>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</si>
  <si>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</si>
  <si>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</si>
  <si>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</si>
  <si>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</si>
  <si>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</si>
  <si>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</si>
  <si>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</si>
  <si>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</si>
  <si>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</si>
  <si>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</si>
  <si>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</si>
  <si>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</si>
  <si>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</si>
  <si>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</si>
  <si>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</si>
  <si>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</si>
  <si>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</si>
  <si>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</si>
  <si>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</si>
  <si>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</si>
  <si>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</si>
  <si>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</si>
  <si>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</si>
  <si>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</si>
  <si>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</si>
  <si>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</si>
  <si>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</si>
  <si>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</si>
  <si>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</si>
  <si>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</si>
  <si>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</si>
  <si>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</si>
  <si>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</si>
  <si>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</si>
  <si>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</si>
  <si>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</si>
  <si>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</si>
  <si>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</si>
  <si>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</si>
  <si>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</si>
  <si>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</si>
  <si>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</si>
  <si>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</si>
  <si>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</si>
  <si>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</si>
  <si>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</si>
  <si>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</si>
  <si>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</si>
  <si>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</si>
  <si>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</si>
  <si>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</si>
  <si>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</si>
  <si>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</si>
  <si>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</si>
  <si>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</si>
  <si>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</si>
  <si>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</si>
  <si>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</si>
  <si>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</si>
  <si>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</si>
  <si>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</si>
  <si>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</si>
  <si>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</si>
  <si>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</si>
  <si>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</si>
  <si>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</si>
  <si>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</si>
  <si>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</si>
  <si>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</si>
  <si>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</si>
  <si>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</si>
  <si>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</si>
  <si>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</si>
  <si>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</si>
  <si>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</si>
  <si>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</si>
  <si>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</si>
  <si>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</si>
  <si>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</si>
  <si>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</si>
  <si>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</si>
  <si>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</si>
  <si>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</si>
  <si>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</si>
  <si>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</si>
  <si>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</si>
  <si>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</si>
  <si>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</si>
  <si>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</si>
  <si>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</si>
  <si>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</si>
  <si>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</si>
  <si>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</si>
  <si>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</si>
  <si>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</si>
  <si>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</si>
  <si>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</si>
  <si>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</si>
  <si>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</si>
  <si>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</si>
  <si>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</si>
  <si>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</si>
  <si>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</si>
  <si>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</si>
  <si>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</si>
  <si>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</si>
  <si>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</si>
  <si>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</si>
  <si>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</si>
  <si>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</si>
  <si>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</si>
  <si>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</si>
  <si>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</si>
  <si>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</si>
  <si>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</si>
  <si>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</si>
  <si>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</si>
  <si>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</si>
  <si>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</si>
  <si>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</si>
  <si>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</si>
  <si>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</si>
  <si>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</si>
  <si>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</si>
  <si>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</si>
  <si>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</si>
  <si>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</si>
  <si>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</si>
  <si>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</si>
  <si>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</si>
  <si>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</si>
  <si>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</si>
  <si>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</si>
  <si>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</si>
  <si>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</si>
  <si>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</si>
  <si>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</si>
  <si>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</si>
  <si>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</si>
  <si>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</si>
  <si>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</si>
  <si>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</si>
  <si>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</si>
  <si>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</si>
  <si>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</si>
  <si>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</si>
  <si>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</si>
  <si>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</si>
  <si>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</si>
  <si>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</si>
  <si>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</si>
  <si>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</si>
  <si>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</si>
  <si>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</si>
  <si>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</si>
  <si>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</si>
  <si>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</si>
  <si>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</si>
  <si>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</si>
  <si>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</si>
  <si>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</si>
  <si>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</si>
  <si>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</si>
  <si>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</si>
  <si>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</si>
  <si>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</si>
  <si>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</si>
  <si>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</si>
  <si>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</si>
  <si>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</si>
  <si>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</si>
  <si>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</si>
  <si>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</si>
  <si>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</si>
  <si>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</si>
  <si>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</si>
  <si>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</si>
  <si>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</si>
  <si>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</si>
  <si>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</si>
  <si>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</si>
  <si>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</si>
  <si>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</si>
  <si>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</si>
  <si>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</si>
  <si>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</si>
  <si>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</si>
  <si>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</si>
  <si>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</si>
  <si>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</si>
  <si>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</si>
  <si>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</si>
  <si>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</si>
  <si>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</si>
  <si>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</si>
  <si>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</si>
  <si>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</si>
  <si>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</si>
  <si>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</si>
  <si>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</si>
  <si>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</si>
  <si>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</si>
  <si>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</si>
  <si>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</si>
  <si>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</si>
  <si>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</si>
  <si>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</si>
  <si>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</si>
  <si>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</si>
  <si>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</si>
  <si>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</si>
  <si>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</si>
  <si>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</si>
  <si>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</si>
  <si>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</si>
  <si>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</si>
  <si>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</si>
  <si>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</si>
  <si>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</si>
  <si>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</si>
  <si>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</si>
  <si>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</si>
  <si>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</si>
  <si>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</si>
  <si>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</si>
  <si>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</si>
  <si>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</si>
  <si>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</si>
  <si>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</si>
  <si>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</si>
  <si>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</si>
  <si>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</si>
  <si>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</si>
  <si>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</si>
  <si>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</si>
  <si>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</si>
  <si>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</si>
  <si>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</si>
  <si>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</si>
  <si>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</si>
  <si>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</si>
  <si>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</si>
  <si>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</si>
  <si>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</si>
  <si>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</si>
  <si>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</si>
  <si>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</si>
  <si>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</si>
  <si>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</si>
  <si>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</si>
  <si>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</si>
  <si>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</si>
  <si>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</si>
  <si>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</si>
  <si>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</si>
  <si>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</si>
  <si>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</si>
  <si>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</si>
  <si>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</si>
  <si>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</si>
  <si>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</si>
  <si>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</si>
  <si>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</si>
  <si>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</si>
  <si>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</si>
  <si>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</si>
  <si>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</si>
  <si>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</si>
  <si>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</si>
  <si>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</si>
  <si>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</si>
  <si>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</si>
  <si>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</si>
  <si>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</si>
  <si>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</si>
  <si>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</si>
  <si>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</si>
  <si>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</si>
  <si>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</si>
  <si>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</si>
  <si>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</si>
  <si>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</si>
  <si>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</si>
  <si>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</si>
  <si>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</si>
  <si>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</si>
  <si>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</si>
  <si>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</si>
  <si>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</si>
  <si>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</si>
  <si>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</si>
  <si>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</si>
  <si>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</si>
  <si>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</si>
  <si>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</si>
  <si>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</si>
  <si>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</si>
  <si>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</si>
  <si>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</si>
  <si>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</si>
  <si>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</si>
  <si>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</si>
  <si>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</si>
  <si>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</si>
  <si>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</si>
  <si>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</si>
  <si>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</si>
  <si>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</si>
  <si>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</si>
  <si>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</si>
  <si>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</si>
  <si>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</si>
  <si>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</si>
  <si>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</si>
  <si>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</si>
  <si>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</si>
  <si>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</si>
  <si>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</si>
  <si>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</si>
  <si>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</si>
  <si>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</si>
  <si>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</si>
  <si>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</si>
  <si>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</si>
  <si>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</si>
  <si>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</si>
  <si>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</si>
  <si>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</si>
  <si>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</si>
  <si>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</si>
  <si>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</si>
  <si>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</si>
  <si>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</si>
  <si>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</si>
  <si>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</si>
  <si>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</si>
  <si>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</si>
  <si>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</si>
  <si>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</si>
  <si>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</si>
  <si>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</si>
  <si>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</si>
  <si>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</si>
  <si>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</si>
  <si>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</si>
  <si>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</si>
  <si>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</si>
  <si>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</si>
  <si>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</si>
  <si>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</si>
  <si>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</si>
  <si>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</si>
  <si>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</si>
  <si>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</si>
  <si>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</si>
  <si>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</si>
  <si>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</si>
  <si>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</si>
  <si>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</si>
  <si>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</si>
  <si>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</si>
  <si>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</si>
  <si>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</si>
  <si>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</si>
  <si>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</si>
  <si>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</si>
  <si>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</si>
  <si>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</si>
  <si>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</si>
  <si>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</si>
  <si>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</si>
  <si>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</si>
  <si>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</si>
  <si>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</si>
  <si>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</si>
  <si>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</si>
  <si>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</si>
  <si>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</si>
  <si>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</si>
  <si>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</si>
  <si>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</si>
  <si>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</si>
  <si>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</si>
  <si>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</si>
  <si>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</si>
  <si>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</si>
  <si>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</si>
  <si>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</si>
  <si>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</si>
  <si>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</si>
  <si>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</si>
  <si>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</si>
  <si>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</si>
  <si>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</si>
  <si>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</si>
  <si>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</si>
  <si>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</si>
  <si>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</si>
  <si>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</si>
  <si>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</si>
  <si>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</si>
  <si>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</si>
  <si>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</si>
  <si>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</si>
  <si>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</si>
  <si>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</si>
  <si>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</si>
  <si>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</si>
  <si>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</si>
  <si>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</si>
  <si>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</si>
  <si>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</si>
  <si>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</si>
  <si>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</si>
  <si>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</si>
  <si>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</si>
  <si>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</si>
  <si>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</si>
  <si>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</si>
  <si>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</si>
  <si>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</si>
  <si>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</si>
  <si>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</si>
  <si>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</si>
  <si>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</si>
  <si>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</si>
  <si>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</si>
  <si>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</si>
  <si>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</si>
  <si>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</si>
  <si>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</si>
  <si>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</si>
  <si>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</si>
  <si>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</si>
  <si>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</si>
  <si>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</si>
  <si>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</si>
  <si>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</si>
  <si>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</si>
  <si>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</si>
  <si>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</si>
  <si>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</si>
  <si>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</si>
  <si>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</si>
  <si>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</si>
  <si>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</si>
  <si>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</si>
  <si>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</si>
  <si>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</si>
  <si>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</si>
  <si>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</si>
  <si>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</si>
  <si>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</si>
  <si>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</si>
  <si>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</si>
  <si>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</si>
  <si>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</si>
  <si>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</si>
  <si>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</si>
  <si>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</si>
  <si>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</si>
  <si>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</si>
  <si>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</si>
  <si>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</si>
  <si>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</si>
  <si>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</si>
  <si>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</si>
  <si>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</si>
  <si>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</si>
  <si>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</si>
  <si>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</si>
  <si>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</si>
  <si>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</si>
  <si>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</si>
  <si>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</si>
  <si>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</si>
  <si>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</si>
  <si>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</si>
  <si>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</si>
  <si>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</si>
  <si>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</si>
  <si>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</si>
  <si>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</si>
  <si>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</si>
  <si>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</si>
  <si>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</si>
  <si>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</si>
  <si>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</si>
  <si>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</si>
  <si>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</si>
  <si>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</si>
  <si>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</si>
  <si>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</si>
  <si>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</si>
  <si>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</si>
  <si>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</si>
  <si>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</si>
  <si>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</si>
  <si>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</si>
  <si>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</si>
  <si>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</si>
  <si>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</si>
  <si>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</si>
  <si>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</si>
  <si>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</si>
  <si>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</si>
  <si>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</si>
  <si>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</si>
  <si>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</si>
  <si>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</si>
  <si>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</si>
  <si>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</si>
  <si>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</si>
  <si>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</si>
  <si>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</si>
  <si>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</si>
  <si>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</si>
  <si>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</si>
  <si>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</si>
  <si>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</si>
  <si>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</si>
  <si>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</si>
  <si>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</si>
  <si>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</si>
  <si>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</si>
  <si>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</si>
  <si>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</si>
  <si>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</si>
  <si>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</si>
  <si>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</si>
  <si>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</si>
  <si>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</si>
  <si>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</si>
  <si>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</si>
  <si>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</si>
  <si>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</si>
  <si>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</si>
  <si>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</si>
  <si>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</si>
  <si>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</si>
  <si>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</si>
  <si>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</si>
  <si>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</si>
  <si>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</si>
  <si>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</si>
  <si>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</si>
  <si>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</si>
  <si>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</si>
  <si>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</si>
  <si>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</si>
  <si>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</si>
  <si>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</si>
  <si>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</si>
  <si>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</si>
  <si>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</si>
  <si>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</si>
  <si>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</si>
  <si>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</si>
  <si>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</si>
  <si>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</si>
  <si>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</si>
  <si>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</si>
  <si>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</si>
  <si>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</si>
  <si>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</si>
  <si>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</si>
  <si>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</si>
  <si>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</si>
  <si>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</si>
  <si>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</si>
  <si>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</si>
  <si>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</si>
  <si>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</si>
  <si>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</si>
  <si>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</si>
  <si>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</si>
  <si>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</si>
  <si>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</si>
  <si>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</si>
  <si>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</si>
  <si>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</si>
  <si>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</si>
  <si>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</si>
  <si>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</si>
  <si>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</si>
  <si>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</si>
  <si>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</si>
  <si>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</si>
  <si>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</si>
  <si>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</si>
  <si>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</si>
  <si>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</si>
  <si>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</si>
  <si>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</si>
  <si>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</si>
  <si>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</si>
  <si>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</si>
  <si>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</si>
  <si>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</si>
  <si>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</si>
  <si>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</si>
  <si>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</si>
  <si>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</si>
  <si>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</si>
  <si>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</si>
  <si>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</si>
  <si>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</si>
  <si>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</si>
  <si>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</si>
  <si>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</si>
  <si>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</si>
  <si>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</si>
  <si>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</si>
  <si>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</si>
  <si>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</si>
  <si>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</si>
  <si>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</si>
  <si>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</si>
  <si>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</si>
  <si>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</si>
  <si>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</si>
  <si>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</si>
  <si>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</si>
  <si>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</si>
  <si>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</si>
  <si>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</si>
  <si>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</si>
  <si>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</si>
  <si>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</si>
  <si>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</si>
  <si>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</si>
  <si>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</si>
  <si>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</si>
  <si>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</si>
  <si>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</si>
  <si>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</si>
  <si>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</si>
  <si>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</si>
  <si>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</si>
  <si>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</si>
  <si>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</si>
  <si>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</si>
  <si>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</si>
  <si>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</si>
  <si>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</si>
  <si>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</si>
  <si>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</si>
  <si>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</si>
  <si>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</si>
  <si>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</si>
  <si>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</si>
  <si>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</si>
  <si>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</si>
  <si>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</si>
  <si>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</si>
  <si>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</si>
  <si>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</si>
  <si>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</si>
  <si>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</si>
  <si>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</si>
  <si>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</si>
  <si>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</si>
  <si>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</si>
  <si>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</si>
  <si>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</si>
  <si>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</si>
  <si>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</si>
  <si>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</si>
  <si>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</si>
  <si>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</si>
  <si>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</si>
  <si>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</si>
  <si>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</si>
  <si>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</si>
  <si>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</si>
  <si>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</si>
  <si>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</si>
  <si>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</si>
  <si>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</si>
  <si>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</si>
  <si>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</si>
  <si>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</si>
  <si>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</si>
  <si>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</si>
  <si>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</si>
  <si>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</si>
  <si>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</si>
  <si>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</si>
  <si>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</si>
  <si>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</si>
  <si>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</si>
  <si>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</si>
  <si>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</si>
  <si>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</si>
  <si>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</si>
  <si>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</si>
  <si>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</si>
  <si>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</si>
  <si>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</si>
  <si>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</si>
  <si>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</si>
  <si>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</si>
  <si>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</si>
  <si>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</si>
  <si>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</si>
  <si>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</si>
  <si>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</si>
  <si>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</si>
  <si>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</si>
  <si>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</si>
  <si>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</si>
  <si>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</si>
  <si>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</si>
  <si>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</si>
  <si>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</si>
  <si>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</si>
  <si>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</si>
  <si>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</si>
  <si>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</si>
  <si>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</si>
  <si>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</si>
  <si>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</si>
  <si>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</si>
  <si>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</si>
  <si>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</si>
  <si>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</si>
  <si>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</si>
  <si>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</si>
  <si>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</si>
  <si>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</si>
  <si>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</si>
  <si>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</si>
  <si>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</si>
  <si>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</si>
  <si>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</si>
  <si>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</si>
  <si>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</si>
  <si>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</si>
  <si>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</si>
  <si>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</si>
  <si>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</si>
  <si>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</si>
  <si>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</si>
  <si>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</si>
  <si>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</si>
  <si>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</si>
  <si>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</si>
  <si>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</si>
  <si>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</si>
  <si>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</si>
  <si>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</si>
  <si>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</si>
  <si>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</si>
  <si>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</si>
  <si>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</si>
  <si>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</si>
  <si>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</si>
  <si>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</si>
  <si>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</si>
  <si>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</si>
  <si>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</si>
  <si>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</si>
  <si>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</si>
  <si>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</si>
  <si>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</si>
  <si>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</si>
  <si>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</si>
  <si>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</si>
  <si>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</si>
  <si>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</si>
  <si>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</si>
  <si>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</si>
  <si>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</si>
  <si>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</si>
  <si>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</si>
  <si>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</si>
  <si>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</si>
  <si>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</si>
  <si>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</si>
  <si>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</si>
  <si>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</si>
  <si>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</si>
  <si>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</si>
  <si>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</si>
  <si>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</si>
  <si>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</si>
  <si>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</si>
  <si>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</si>
  <si>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</si>
  <si>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</si>
  <si>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</si>
  <si>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</si>
  <si>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</si>
  <si>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</si>
  <si>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</si>
  <si>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</si>
  <si>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</si>
  <si>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</si>
  <si>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</si>
  <si>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</si>
  <si>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</si>
  <si>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</si>
  <si>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</si>
  <si>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</si>
  <si>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</si>
  <si>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</si>
  <si>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</si>
  <si>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</si>
  <si>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</si>
  <si>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</si>
  <si>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</si>
  <si>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</si>
  <si>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</si>
  <si>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</si>
  <si>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</si>
  <si>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</si>
  <si>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</si>
  <si>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</si>
  <si>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</si>
  <si>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</si>
  <si>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</si>
  <si>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</si>
  <si>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</si>
  <si>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</si>
  <si>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</si>
  <si>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</si>
  <si>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</si>
  <si>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</si>
  <si>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</si>
  <si>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</si>
  <si>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</si>
  <si>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</si>
  <si>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</si>
  <si>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</si>
  <si>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</si>
  <si>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</si>
  <si>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</si>
  <si>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</si>
  <si>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</si>
  <si>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</si>
  <si>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</si>
  <si>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</si>
  <si>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</si>
  <si>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</si>
  <si>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</si>
  <si>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</si>
  <si>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</si>
  <si>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</si>
  <si>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</si>
  <si>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</si>
  <si>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</si>
  <si>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</si>
  <si>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</si>
  <si>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</si>
  <si>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</si>
  <si>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</si>
  <si>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</si>
  <si>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</si>
  <si>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</si>
  <si>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</si>
  <si>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</si>
  <si>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</si>
  <si>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</si>
  <si>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</si>
  <si>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</si>
  <si>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</si>
  <si>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</si>
  <si>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</si>
  <si>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</si>
  <si>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</si>
  <si>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</si>
  <si>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</si>
  <si>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</si>
  <si>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</si>
  <si>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</si>
  <si>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</si>
  <si>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</si>
  <si>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</si>
  <si>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</si>
  <si>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</si>
  <si>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</si>
  <si>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</si>
  <si>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</si>
  <si>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</si>
  <si>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</si>
  <si>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</si>
  <si>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</si>
  <si>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</si>
  <si>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</si>
  <si>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</si>
  <si>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</si>
  <si>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</si>
  <si>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</si>
  <si>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</si>
  <si>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</si>
  <si>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</si>
  <si>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</si>
  <si>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</si>
  <si>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</si>
  <si>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</si>
  <si>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</si>
  <si>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</si>
  <si>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</si>
  <si>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</si>
  <si>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</si>
  <si>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</si>
  <si>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</si>
  <si>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</si>
  <si>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</si>
  <si>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</si>
  <si>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</si>
  <si>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</si>
  <si>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</si>
  <si>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</si>
  <si>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</si>
  <si>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</si>
  <si>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</si>
  <si>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</si>
  <si>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</si>
  <si>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</si>
  <si>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</si>
  <si>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</si>
  <si>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</si>
  <si>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</si>
  <si>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</si>
  <si>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</si>
  <si>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</si>
  <si>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</si>
  <si>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</si>
  <si>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</si>
  <si>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</si>
  <si>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</si>
  <si>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</si>
  <si>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</si>
  <si>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</si>
  <si>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</si>
  <si>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</si>
  <si>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</si>
  <si>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</si>
  <si>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</si>
  <si>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</si>
  <si>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</si>
  <si>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</si>
  <si>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</si>
  <si>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</si>
  <si>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</si>
  <si>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</si>
  <si>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</si>
  <si>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</si>
  <si>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</si>
  <si>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</si>
  <si>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</si>
  <si>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</si>
  <si>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</si>
  <si>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</si>
  <si>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</si>
  <si>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</si>
  <si>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</si>
  <si>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</si>
  <si>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</si>
  <si>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</si>
  <si>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</si>
  <si>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</si>
  <si>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</si>
  <si>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</si>
  <si>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</si>
  <si>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</si>
  <si>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</si>
  <si>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</si>
  <si>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</si>
  <si>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</si>
  <si>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</si>
  <si>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</si>
  <si>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</si>
  <si>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</si>
  <si>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</si>
  <si>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</si>
  <si>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</si>
  <si>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</si>
  <si>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</si>
  <si>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</si>
  <si>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</si>
  <si>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</si>
  <si>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</si>
  <si>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</si>
  <si>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</si>
  <si>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</si>
  <si>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</si>
  <si>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</si>
  <si>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</si>
  <si>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</si>
  <si>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</si>
  <si>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</si>
  <si>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</si>
  <si>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</si>
  <si>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</si>
  <si>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</si>
  <si>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</si>
  <si>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</si>
  <si>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</si>
  <si>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</si>
  <si>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</si>
  <si>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</si>
  <si>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</si>
  <si>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</si>
  <si>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</si>
  <si>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</si>
  <si>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</si>
  <si>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</si>
  <si>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</si>
  <si>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</si>
  <si>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</si>
  <si>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</si>
  <si>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</si>
  <si>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</si>
  <si>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</si>
  <si>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</si>
  <si>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</si>
  <si>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</si>
  <si>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</si>
  <si>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</si>
  <si>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</si>
  <si>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</si>
  <si>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</si>
  <si>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</si>
  <si>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</si>
  <si>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</si>
  <si>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</si>
  <si>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</si>
  <si>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</si>
  <si>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</si>
  <si>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</si>
  <si>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</si>
  <si>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</si>
  <si>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</si>
  <si>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</si>
  <si>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</si>
  <si>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</si>
  <si>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</si>
  <si>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</si>
  <si>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</si>
  <si>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</si>
  <si>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</si>
  <si>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</si>
  <si>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</si>
  <si>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</si>
  <si>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</si>
  <si>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</si>
  <si>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</si>
  <si>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</si>
  <si>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</si>
  <si>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</si>
  <si>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</si>
  <si>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</si>
  <si>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</si>
  <si>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</si>
  <si>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</si>
  <si>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</si>
  <si>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</si>
  <si>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</si>
  <si>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</si>
  <si>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</si>
  <si>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</si>
  <si>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</si>
  <si>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</si>
  <si>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</si>
  <si>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</si>
  <si>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</si>
  <si>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</si>
  <si>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</si>
  <si>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</si>
  <si>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</si>
  <si>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</si>
  <si>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</si>
  <si>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</si>
  <si>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</si>
  <si>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</si>
  <si>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</si>
  <si>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</si>
  <si>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</si>
  <si>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</si>
  <si>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</si>
  <si>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</si>
  <si>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</si>
  <si>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</si>
  <si>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</si>
  <si>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</si>
  <si>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</si>
  <si>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</si>
  <si>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</si>
  <si>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</si>
  <si>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</si>
  <si>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</si>
  <si>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</si>
  <si>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</si>
  <si>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</si>
  <si>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</si>
  <si>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</si>
  <si>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</si>
  <si>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</si>
  <si>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</si>
  <si>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</si>
  <si>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</si>
  <si>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</si>
  <si>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</si>
  <si>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</si>
  <si>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</si>
  <si>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</si>
  <si>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</si>
  <si>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</si>
  <si>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</si>
  <si>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</si>
  <si>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</si>
  <si>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</si>
  <si>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</si>
  <si>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</si>
  <si>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</si>
  <si>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</si>
  <si>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</si>
  <si>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</si>
  <si>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</si>
  <si>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</si>
  <si>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</si>
  <si>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</si>
  <si>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</si>
  <si>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</si>
  <si>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</si>
  <si>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</si>
  <si>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</si>
  <si>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</si>
  <si>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</si>
  <si>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</si>
  <si>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</si>
  <si>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</si>
  <si>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</si>
  <si>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</si>
  <si>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</si>
  <si>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</si>
  <si>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</si>
  <si>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</si>
  <si>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</si>
  <si>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</si>
  <si>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</si>
  <si>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</si>
  <si>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</si>
  <si>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</si>
  <si>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</si>
  <si>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</si>
  <si>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</si>
  <si>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</si>
  <si>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</si>
  <si>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</si>
  <si>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</si>
  <si>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</si>
  <si>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</si>
  <si>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</si>
  <si>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</si>
  <si>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</si>
  <si>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</si>
  <si>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</si>
  <si>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</si>
  <si>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</si>
  <si>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</si>
  <si>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</si>
  <si>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</si>
  <si>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</si>
  <si>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</si>
  <si>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</si>
  <si>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</si>
  <si>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</si>
  <si>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</si>
  <si>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</si>
  <si>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</si>
  <si>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</si>
  <si>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</si>
  <si>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</si>
  <si>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</si>
  <si>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</si>
  <si>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</si>
  <si>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</si>
  <si>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</si>
  <si>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</si>
  <si>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</si>
  <si>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</si>
  <si>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</si>
  <si>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</si>
  <si>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</si>
  <si>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</si>
  <si>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</si>
  <si>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</si>
  <si>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</si>
  <si>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</si>
  <si>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</si>
  <si>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</si>
  <si>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</si>
  <si>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</si>
  <si>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</si>
  <si>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</si>
  <si>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</si>
  <si>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</si>
  <si>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</si>
  <si>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</si>
  <si>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</si>
  <si>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</si>
  <si>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</si>
  <si>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</si>
  <si>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</si>
  <si>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</si>
  <si>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</si>
  <si>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</si>
  <si>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</si>
  <si>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</si>
  <si>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</si>
  <si>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</si>
  <si>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</si>
  <si>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</si>
  <si>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</si>
  <si>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</si>
  <si>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</si>
  <si>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</si>
  <si>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</si>
  <si>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</si>
  <si>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</si>
  <si>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</si>
  <si>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</si>
  <si>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</si>
  <si>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</si>
  <si>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</si>
  <si>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</si>
  <si>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</si>
  <si>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</si>
  <si>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</si>
  <si>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</si>
  <si>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</si>
  <si>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</si>
  <si>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</si>
  <si>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</si>
  <si>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</si>
  <si>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</si>
  <si>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</si>
  <si>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</si>
  <si>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</si>
  <si>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</si>
  <si>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</si>
  <si>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</si>
  <si>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</si>
  <si>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</si>
  <si>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</si>
  <si>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</si>
  <si>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</si>
  <si>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</si>
  <si>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</si>
  <si>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</si>
  <si>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</si>
  <si>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</si>
  <si>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</si>
  <si>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</si>
  <si>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</si>
  <si>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</si>
  <si>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</si>
  <si>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</si>
  <si>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</si>
  <si>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</si>
  <si>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</si>
  <si>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</si>
  <si>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</si>
  <si>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</si>
  <si>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</si>
  <si>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</si>
  <si>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</si>
  <si>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</si>
  <si>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</si>
  <si>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</si>
  <si>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</si>
  <si>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</si>
  <si>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</si>
  <si>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</si>
  <si>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</si>
  <si>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</si>
  <si>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</si>
  <si>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</si>
  <si>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</si>
  <si>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</si>
  <si>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</si>
  <si>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</si>
  <si>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</si>
  <si>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</si>
  <si>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</si>
  <si>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</si>
  <si>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</si>
  <si>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</si>
  <si>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</si>
  <si>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</si>
  <si>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</si>
  <si>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</si>
  <si>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</si>
  <si>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</si>
  <si>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</si>
  <si>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</si>
  <si>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</si>
  <si>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</si>
  <si>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</si>
  <si>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</si>
  <si>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</si>
  <si>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</si>
  <si>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</si>
  <si>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</si>
  <si>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</si>
  <si>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</si>
  <si>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</si>
  <si>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</si>
  <si>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</si>
  <si>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</si>
  <si>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</si>
  <si>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</si>
  <si>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</si>
  <si>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</si>
  <si>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</si>
  <si>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</si>
  <si>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</si>
  <si>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</si>
  <si>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</si>
  <si>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</si>
  <si>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</si>
  <si>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</si>
  <si>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</si>
  <si>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</si>
  <si>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</si>
  <si>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</si>
  <si>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</si>
  <si>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</si>
  <si>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</si>
  <si>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</si>
  <si>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</si>
  <si>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</si>
  <si>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</si>
  <si>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</si>
  <si>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</si>
  <si>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</si>
  <si>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</si>
  <si>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</si>
  <si>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</si>
  <si>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</si>
  <si>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</si>
  <si>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</si>
  <si>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</si>
  <si>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</si>
  <si>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</si>
  <si>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</si>
  <si>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</si>
  <si>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</si>
  <si>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</si>
  <si>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</si>
  <si>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</si>
  <si>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</si>
  <si>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</si>
  <si>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</si>
  <si>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</si>
  <si>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</si>
  <si>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</si>
  <si>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</si>
  <si>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</si>
  <si>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</si>
  <si>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</si>
  <si>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</si>
  <si>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</si>
  <si>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</si>
  <si>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</si>
  <si>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</si>
  <si>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</si>
  <si>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</si>
  <si>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</si>
  <si>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</si>
  <si>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</si>
  <si>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</si>
  <si>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</si>
  <si>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</si>
  <si>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</si>
  <si>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</si>
  <si>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</si>
  <si>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</si>
  <si>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</si>
  <si>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</si>
  <si>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</si>
  <si>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</si>
  <si>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</si>
  <si>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</si>
  <si>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</si>
  <si>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</si>
  <si>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</si>
  <si>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</si>
  <si>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</si>
  <si>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</si>
  <si>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</si>
  <si>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</si>
  <si>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</si>
  <si>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</si>
  <si>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</si>
  <si>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</si>
  <si>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</si>
  <si>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</si>
  <si>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</si>
  <si>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</si>
  <si>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</si>
  <si>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</si>
  <si>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</si>
  <si>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</si>
  <si>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</si>
  <si>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</si>
  <si>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</si>
  <si>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</si>
  <si>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</si>
  <si>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</si>
  <si>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</si>
  <si>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</si>
  <si>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</si>
  <si>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</si>
  <si>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</si>
  <si>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</si>
  <si>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</si>
  <si>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</si>
  <si>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</si>
  <si>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</si>
  <si>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</si>
  <si>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</si>
  <si>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</si>
  <si>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</si>
  <si>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</si>
  <si>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</si>
  <si>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</si>
  <si>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</si>
  <si>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</si>
  <si>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</si>
  <si>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</si>
  <si>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</si>
  <si>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</si>
  <si>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</si>
  <si>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</si>
  <si>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</si>
  <si>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</si>
  <si>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</si>
  <si>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</si>
  <si>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</si>
  <si>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</si>
  <si>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</si>
  <si>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</si>
  <si>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</si>
  <si>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</si>
  <si>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</si>
  <si>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</si>
  <si>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</si>
  <si>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</si>
  <si>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</si>
  <si>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</si>
  <si>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</si>
  <si>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</si>
  <si>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</si>
  <si>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</si>
  <si>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</si>
  <si>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</si>
  <si>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</si>
  <si>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</si>
  <si>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</si>
  <si>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</si>
  <si>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</si>
  <si>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</si>
  <si>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</si>
  <si>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</si>
  <si>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</si>
  <si>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</si>
  <si>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</si>
  <si>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</si>
  <si>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</si>
  <si>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</si>
  <si>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</si>
  <si>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</si>
  <si>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</si>
  <si>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</si>
  <si>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</si>
  <si>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</si>
  <si>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</si>
  <si>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</si>
  <si>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</si>
  <si>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</si>
  <si>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</si>
  <si>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</si>
  <si>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</si>
  <si>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</si>
  <si>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</si>
  <si>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</si>
  <si>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</si>
  <si>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</si>
  <si>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</si>
  <si>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</si>
  <si>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</si>
  <si>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</si>
  <si>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</si>
  <si>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</si>
  <si>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</si>
  <si>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</si>
  <si>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</si>
  <si>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</si>
  <si>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</si>
  <si>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</si>
  <si>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</si>
  <si>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</si>
  <si>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</si>
  <si>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</si>
  <si>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</si>
  <si>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</si>
  <si>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</si>
  <si>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</si>
  <si>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</si>
  <si>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</si>
  <si>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</si>
  <si>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</si>
  <si>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</si>
  <si>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</si>
  <si>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</si>
  <si>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</si>
  <si>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</si>
  <si>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</si>
  <si>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</si>
  <si>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</si>
  <si>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</si>
  <si>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</si>
  <si>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</si>
  <si>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</si>
  <si>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</si>
  <si>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</si>
  <si>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</si>
  <si>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</si>
  <si>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</si>
  <si>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</si>
  <si>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</si>
  <si>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</si>
  <si>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</si>
  <si>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</si>
  <si>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</si>
  <si>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</si>
  <si>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</si>
  <si>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</si>
  <si>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</si>
  <si>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</si>
  <si>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</si>
  <si>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</si>
  <si>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</si>
  <si>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</si>
  <si>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</si>
  <si>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</si>
  <si>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</si>
  <si>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</si>
  <si>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</si>
  <si>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</si>
  <si>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</si>
  <si>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</si>
  <si>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</si>
  <si>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</si>
  <si>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</si>
  <si>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</si>
  <si>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</si>
  <si>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</si>
  <si>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</si>
  <si>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</si>
  <si>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</si>
  <si>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</si>
  <si>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</si>
  <si>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</si>
  <si>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</si>
  <si>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</si>
  <si>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</si>
  <si>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</si>
  <si>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</si>
  <si>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</si>
  <si>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</si>
  <si>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</si>
  <si>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</si>
  <si>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</si>
  <si>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</si>
  <si>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</si>
  <si>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</si>
  <si>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</si>
  <si>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</si>
  <si>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</si>
  <si>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</si>
  <si>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</si>
  <si>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</si>
  <si>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</si>
  <si>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</si>
  <si>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</si>
  <si>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</si>
  <si>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</si>
  <si>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</si>
  <si>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</si>
  <si>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</si>
  <si>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</si>
  <si>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</si>
  <si>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</si>
  <si>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</si>
  <si>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</si>
  <si>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</si>
  <si>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</si>
  <si>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</si>
  <si>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</si>
  <si>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</si>
  <si>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</si>
  <si>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</si>
  <si>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</si>
  <si>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</si>
  <si>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</si>
  <si>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</si>
  <si>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</si>
  <si>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</si>
  <si>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</si>
  <si>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</si>
  <si>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</si>
  <si>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</si>
  <si>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</si>
  <si>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</si>
  <si>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</si>
  <si>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</si>
  <si>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</si>
  <si>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</si>
  <si>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</si>
  <si>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</si>
  <si>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</si>
  <si>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</si>
  <si>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</si>
  <si>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</si>
  <si>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</si>
  <si>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</si>
  <si>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</si>
  <si>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</si>
  <si>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</si>
  <si>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</si>
  <si>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</si>
  <si>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</si>
  <si>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</si>
  <si>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</si>
  <si>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</si>
  <si>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</si>
  <si>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</si>
  <si>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</si>
  <si>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</si>
  <si>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</si>
  <si>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</si>
  <si>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</si>
  <si>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</si>
  <si>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</si>
  <si>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</si>
  <si>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</si>
  <si>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</si>
  <si>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</si>
  <si>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</si>
  <si>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</si>
  <si>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</si>
  <si>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</si>
  <si>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</si>
  <si>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</si>
  <si>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</si>
  <si>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</si>
  <si>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</si>
  <si>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</si>
  <si>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</si>
  <si>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</si>
  <si>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</si>
  <si>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</si>
  <si>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</si>
  <si>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</si>
  <si>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</si>
  <si>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</si>
  <si>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</si>
  <si>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</si>
  <si>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</si>
  <si>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</si>
  <si>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</si>
  <si>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</si>
  <si>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</si>
  <si>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</si>
  <si>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</si>
  <si>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</si>
  <si>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</si>
  <si>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</si>
  <si>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</si>
  <si>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</si>
  <si>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</si>
  <si>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</si>
  <si>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</si>
  <si>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</si>
  <si>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</si>
  <si>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</si>
  <si>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</si>
  <si>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</si>
  <si>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</si>
  <si>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</si>
  <si>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</si>
  <si>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</si>
  <si>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</si>
  <si>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</si>
  <si>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</si>
  <si>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</si>
  <si>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</si>
  <si>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</si>
  <si>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</si>
  <si>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</si>
  <si>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</si>
  <si>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</si>
  <si>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</si>
  <si>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</si>
  <si>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</si>
  <si>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</si>
  <si>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</si>
  <si>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</si>
  <si>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</si>
  <si>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</si>
  <si>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</si>
  <si>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</si>
  <si>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</si>
  <si>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</si>
  <si>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</si>
  <si>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</si>
  <si>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</si>
  <si>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</si>
  <si>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</si>
  <si>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</si>
  <si>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</si>
  <si>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</si>
  <si>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</si>
  <si>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</si>
  <si>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</si>
  <si>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</si>
  <si>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</si>
  <si>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</si>
  <si>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</si>
  <si>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</si>
  <si>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</si>
  <si>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</si>
  <si>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</si>
  <si>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</si>
  <si>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</si>
  <si>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</si>
  <si>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</si>
  <si>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</si>
  <si>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</si>
  <si>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</si>
  <si>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</si>
  <si>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</si>
  <si>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</si>
  <si>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</si>
  <si>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</si>
  <si>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</si>
  <si>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</si>
  <si>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</si>
  <si>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</si>
  <si>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</si>
  <si>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</si>
  <si>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</si>
  <si>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</si>
  <si>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</si>
  <si>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</si>
  <si>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</si>
  <si>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</si>
  <si>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</si>
  <si>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</si>
  <si>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</si>
  <si>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</si>
  <si>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</si>
  <si>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</si>
  <si>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</si>
  <si>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</si>
  <si>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</si>
  <si>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</si>
  <si>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</si>
  <si>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</si>
  <si>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</si>
  <si>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</si>
  <si>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</si>
  <si>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</si>
  <si>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</si>
  <si>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</si>
  <si>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</si>
  <si>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</si>
  <si>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</si>
  <si>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</si>
  <si>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</si>
  <si>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</si>
  <si>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</si>
  <si>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</si>
  <si>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</si>
  <si>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</si>
  <si>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</si>
  <si>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</si>
  <si>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</si>
  <si>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</si>
  <si>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</si>
  <si>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</si>
  <si>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</si>
  <si>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</si>
  <si>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</si>
  <si>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</si>
  <si>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</si>
  <si>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</si>
  <si>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</si>
  <si>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</si>
  <si>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</si>
  <si>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</si>
  <si>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</si>
  <si>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</si>
  <si>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</si>
  <si>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</si>
  <si>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</si>
  <si>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</si>
  <si>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</si>
  <si>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</si>
  <si>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</si>
  <si>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</si>
  <si>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</si>
  <si>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</si>
  <si>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</si>
  <si>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</si>
  <si>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</si>
  <si>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</si>
  <si>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</si>
  <si>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</si>
  <si>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</si>
  <si>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</si>
  <si>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</si>
  <si>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</si>
  <si>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</si>
  <si>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</si>
  <si>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</si>
  <si>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</si>
  <si>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</si>
  <si>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</si>
  <si>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</si>
  <si>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</si>
  <si>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</si>
  <si>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</si>
  <si>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</si>
  <si>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</si>
  <si>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</si>
  <si>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</si>
  <si>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</si>
  <si>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</si>
  <si>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</si>
  <si>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</si>
  <si>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</si>
  <si>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</si>
  <si>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</si>
  <si>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</si>
  <si>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</si>
  <si>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</si>
  <si>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</si>
  <si>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</si>
  <si>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</si>
  <si>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</si>
  <si>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</si>
  <si>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</si>
  <si>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</si>
  <si>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</si>
  <si>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</si>
  <si>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</si>
  <si>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</si>
  <si>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</si>
  <si>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</si>
  <si>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</si>
  <si>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</si>
  <si>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</si>
  <si>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</si>
  <si>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</si>
  <si>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</si>
  <si>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</si>
  <si>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</si>
  <si>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</si>
  <si>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</si>
  <si>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</si>
  <si>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</si>
  <si>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</si>
  <si>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</si>
  <si>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</si>
  <si>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</si>
  <si>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</si>
  <si>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</si>
  <si>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</si>
  <si>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</si>
  <si>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</si>
  <si>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</si>
  <si>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</si>
  <si>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</si>
  <si>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</si>
  <si>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</si>
  <si>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</si>
  <si>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</si>
  <si>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</si>
  <si>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</si>
  <si>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</si>
  <si>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</si>
  <si>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</si>
  <si>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</si>
  <si>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</si>
  <si>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</si>
  <si>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</si>
  <si>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</si>
  <si>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</si>
  <si>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</si>
  <si>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</si>
  <si>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</si>
  <si>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</si>
  <si>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</si>
  <si>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</si>
  <si>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</si>
  <si>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</si>
  <si>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</si>
  <si>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</si>
  <si>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</si>
  <si>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</si>
  <si>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</si>
  <si>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</si>
  <si>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</si>
  <si>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</si>
  <si>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</si>
  <si>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</si>
  <si>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</si>
  <si>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</si>
  <si>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</si>
  <si>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</si>
  <si>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</si>
  <si>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</si>
  <si>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</si>
  <si>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</si>
  <si>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</si>
  <si>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</si>
  <si>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</si>
  <si>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</si>
  <si>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</si>
  <si>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</si>
  <si>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</si>
  <si>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</si>
  <si>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</si>
  <si>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</si>
  <si>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</si>
  <si>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</si>
  <si>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</si>
  <si>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</si>
  <si>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</si>
  <si>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</si>
  <si>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</si>
  <si>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</si>
  <si>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</si>
  <si>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</si>
  <si>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</si>
  <si>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</si>
  <si>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</si>
  <si>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</si>
  <si>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</si>
  <si>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</si>
  <si>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</si>
  <si>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</si>
  <si>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</si>
  <si>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</si>
  <si>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</si>
  <si>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</si>
  <si>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</si>
  <si>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</si>
  <si>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</si>
  <si>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</si>
  <si>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</si>
  <si>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</si>
  <si>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</si>
  <si>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</si>
  <si>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</si>
  <si>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</si>
  <si>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</si>
  <si>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</si>
  <si>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</si>
  <si>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</si>
  <si>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</si>
  <si>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</si>
  <si>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</si>
  <si>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</si>
  <si>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</si>
  <si>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</si>
  <si>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</si>
  <si>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</si>
  <si>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</si>
  <si>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</si>
  <si>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</si>
  <si>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</si>
  <si>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</si>
  <si>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</si>
  <si>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</si>
  <si>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</si>
  <si>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</si>
  <si>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</si>
  <si>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</si>
  <si>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</si>
  <si>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</si>
  <si>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</si>
  <si>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</si>
  <si>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</si>
  <si>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</si>
  <si>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</si>
  <si>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</si>
  <si>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</si>
  <si>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</si>
  <si>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</si>
  <si>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</si>
  <si>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</si>
  <si>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</si>
  <si>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</si>
  <si>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</si>
  <si>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</si>
  <si>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</si>
  <si>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</si>
  <si>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</si>
  <si>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</si>
  <si>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</si>
  <si>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</si>
  <si>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</si>
  <si>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</si>
  <si>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</si>
  <si>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</si>
  <si>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</si>
  <si>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</si>
  <si>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</si>
  <si>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</si>
  <si>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</si>
  <si>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</si>
  <si>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</si>
  <si>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</si>
  <si>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</si>
  <si>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</si>
  <si>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</si>
  <si>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</si>
  <si>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</si>
  <si>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</si>
  <si>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</si>
  <si>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</si>
  <si>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</si>
  <si>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</si>
  <si>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</si>
  <si>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</si>
  <si>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</si>
  <si>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</si>
  <si>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</si>
  <si>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</si>
  <si>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</si>
  <si>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</si>
  <si>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</si>
  <si>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</si>
  <si>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</si>
  <si>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</si>
  <si>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</si>
  <si>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</si>
  <si>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</si>
  <si>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</si>
  <si>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</si>
  <si>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</si>
  <si>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</si>
  <si>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</si>
  <si>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</si>
  <si>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</si>
  <si>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</si>
  <si>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</si>
  <si>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</si>
  <si>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</si>
  <si>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</si>
  <si>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</si>
  <si>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</si>
  <si>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</si>
  <si>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</si>
  <si>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</si>
  <si>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</si>
  <si>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</si>
  <si>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</si>
  <si>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</si>
  <si>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</si>
  <si>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</si>
  <si>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</si>
  <si>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</si>
  <si>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</si>
  <si>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</si>
  <si>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</si>
  <si>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</si>
  <si>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</si>
  <si>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</si>
  <si>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</si>
  <si>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</si>
  <si>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</si>
  <si>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</si>
  <si>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</si>
  <si>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</si>
  <si>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</si>
  <si>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</si>
  <si>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</si>
  <si>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</si>
  <si>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</si>
  <si>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</si>
  <si>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</si>
  <si>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</si>
  <si>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</si>
  <si>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</si>
  <si>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</si>
  <si>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</si>
  <si>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</si>
  <si>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</si>
  <si>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</si>
  <si>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</si>
  <si>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</si>
  <si>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</si>
  <si>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</si>
  <si>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</si>
  <si>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</si>
  <si>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</si>
  <si>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</si>
  <si>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</si>
  <si>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</si>
  <si>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</si>
  <si>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</si>
  <si>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</si>
  <si>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</si>
  <si>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</si>
  <si>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</si>
  <si>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</si>
  <si>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</si>
  <si>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</si>
  <si>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</si>
  <si>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</si>
  <si>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</si>
  <si>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</si>
  <si>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</si>
  <si>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</si>
  <si>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</si>
  <si>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</si>
  <si>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</si>
  <si>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</si>
  <si>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</si>
  <si>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</si>
  <si>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</si>
  <si>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</si>
  <si>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</si>
  <si>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</si>
  <si>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</si>
  <si>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</si>
  <si>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</si>
  <si>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</si>
  <si>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</si>
  <si>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</si>
  <si>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</si>
  <si>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</si>
  <si>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</si>
  <si>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</si>
  <si>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</si>
  <si>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</si>
  <si>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</si>
  <si>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</si>
  <si>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</si>
  <si>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</si>
  <si>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</si>
  <si>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</si>
  <si>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</si>
  <si>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</si>
  <si>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</si>
  <si>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</si>
  <si>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</si>
  <si>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</si>
  <si>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</si>
  <si>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</si>
  <si>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</si>
  <si>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</si>
  <si>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</si>
  <si>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</si>
  <si>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</si>
  <si>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</si>
  <si>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</si>
  <si>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</si>
  <si>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</si>
  <si>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</si>
  <si>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</si>
  <si>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</si>
  <si>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</si>
  <si>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</si>
  <si>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</si>
  <si>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</si>
  <si>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</si>
  <si>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</si>
  <si>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</si>
  <si>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</si>
  <si>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</si>
  <si>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</si>
  <si>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</si>
  <si>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</si>
  <si>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</si>
  <si>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</si>
  <si>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</si>
  <si>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</si>
  <si>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</si>
  <si>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</si>
  <si>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</si>
  <si>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</si>
  <si>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</si>
  <si>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</si>
  <si>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</si>
  <si>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</si>
  <si>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</si>
  <si>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</si>
  <si>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</si>
  <si>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</si>
  <si>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</si>
  <si>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</si>
  <si>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</si>
  <si>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</si>
  <si>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</si>
  <si>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</si>
  <si>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</si>
  <si>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</si>
  <si>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</si>
  <si>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</si>
  <si>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</si>
  <si>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</si>
  <si>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</si>
  <si>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</si>
  <si>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</si>
  <si>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</si>
  <si>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</si>
  <si>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</si>
  <si>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</si>
  <si>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</si>
  <si>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</si>
  <si>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</si>
  <si>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</si>
  <si>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</si>
  <si>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</si>
  <si>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</si>
  <si>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</si>
  <si>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</si>
  <si>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</si>
  <si>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</si>
  <si>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</si>
  <si>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</si>
  <si>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</si>
  <si>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</si>
  <si>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</si>
  <si>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</si>
  <si>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</si>
  <si>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</si>
  <si>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</si>
  <si>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</si>
  <si>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</si>
  <si>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</si>
  <si>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</si>
  <si>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</si>
  <si>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</si>
  <si>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</si>
  <si>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</si>
  <si>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</si>
  <si>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</si>
  <si>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</si>
  <si>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</si>
  <si>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</si>
  <si>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</si>
  <si>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</si>
  <si>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</si>
  <si>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</si>
  <si>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</si>
  <si>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</si>
  <si>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</si>
  <si>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</si>
  <si>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</si>
  <si>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</si>
  <si>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</si>
  <si>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</si>
  <si>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</si>
  <si>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</si>
  <si>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</si>
  <si>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</si>
  <si>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</si>
  <si>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</si>
  <si>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</si>
  <si>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</si>
  <si>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</si>
  <si>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</si>
  <si>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</si>
  <si>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</si>
  <si>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</si>
  <si>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</si>
  <si>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</si>
  <si>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</si>
  <si>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</si>
  <si>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</si>
  <si>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</si>
  <si>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</si>
  <si>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</si>
  <si>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</si>
  <si>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</si>
  <si>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</si>
  <si>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</si>
  <si>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</si>
  <si>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</si>
  <si>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</si>
  <si>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</si>
  <si>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</si>
  <si>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</si>
  <si>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</si>
  <si>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</si>
  <si>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</si>
  <si>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</si>
  <si>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</si>
  <si>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</si>
  <si>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</si>
  <si>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</si>
  <si>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</si>
  <si>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</si>
  <si>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</si>
  <si>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</si>
  <si>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</si>
  <si>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</si>
  <si>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</si>
  <si>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</si>
  <si>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</si>
  <si>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</si>
  <si>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</si>
  <si>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</si>
  <si>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</si>
  <si>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</si>
  <si>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</si>
  <si>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</si>
  <si>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</si>
  <si>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</si>
  <si>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</si>
  <si>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</si>
  <si>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</si>
  <si>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</si>
  <si>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</si>
  <si>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</si>
  <si>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</si>
  <si>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</si>
  <si>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</si>
  <si>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</si>
  <si>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</si>
  <si>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</si>
  <si>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</si>
  <si>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</si>
  <si>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</si>
  <si>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</si>
  <si>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</si>
  <si>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</si>
  <si>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</si>
  <si>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</si>
  <si>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</si>
  <si>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</si>
  <si>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</si>
  <si>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</si>
  <si>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</si>
  <si>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</si>
  <si>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</si>
  <si>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</si>
  <si>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</si>
  <si>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</si>
  <si>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</si>
  <si>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</si>
  <si>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</si>
  <si>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</si>
  <si>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</si>
  <si>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</si>
  <si>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</si>
  <si>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</si>
  <si>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</si>
  <si>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</si>
  <si>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</si>
  <si>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</si>
  <si>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</si>
  <si>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</si>
  <si>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</si>
  <si>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</si>
  <si>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</si>
  <si>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</si>
  <si>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</si>
  <si>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</si>
  <si>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</si>
  <si>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</si>
  <si>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</si>
  <si>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</si>
  <si>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</si>
  <si>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</si>
  <si>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</si>
  <si>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</si>
  <si>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</si>
  <si>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</si>
  <si>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</si>
  <si>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</si>
  <si>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</si>
  <si>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</si>
  <si>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</si>
  <si>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</si>
  <si>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</si>
  <si>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</si>
  <si>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</si>
  <si>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</si>
  <si>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</si>
  <si>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</si>
  <si>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</si>
  <si>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</si>
  <si>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</si>
  <si>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</si>
  <si>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</si>
  <si>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</si>
  <si>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</si>
  <si>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</si>
  <si>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</si>
  <si>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</si>
  <si>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</si>
  <si>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</si>
  <si>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</si>
  <si>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</si>
  <si>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</si>
  <si>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</si>
  <si>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</si>
  <si>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</si>
  <si>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</si>
  <si>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</si>
  <si>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</si>
  <si>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</si>
  <si>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</si>
  <si>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</si>
  <si>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</si>
  <si>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</si>
  <si>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</si>
  <si>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</si>
  <si>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</si>
  <si>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</si>
  <si>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</si>
  <si>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</si>
  <si>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</si>
  <si>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</si>
  <si>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</si>
  <si>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</si>
  <si>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</si>
  <si>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</si>
  <si>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</si>
  <si>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</si>
  <si>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</si>
  <si>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</si>
  <si>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</si>
  <si>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</si>
  <si>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</si>
  <si>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</si>
  <si>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</si>
  <si>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</si>
  <si>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</si>
  <si>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</si>
  <si>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</si>
  <si>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</si>
  <si>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</si>
  <si>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</si>
  <si>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</si>
  <si>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</si>
  <si>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</si>
  <si>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</si>
  <si>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</si>
  <si>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</si>
  <si>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</si>
  <si>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</si>
  <si>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</si>
  <si>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</si>
  <si>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</si>
  <si>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</si>
  <si>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</si>
  <si>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</si>
  <si>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</si>
  <si>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</si>
  <si>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</si>
  <si>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</si>
  <si>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</si>
  <si>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</si>
  <si>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</si>
  <si>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</si>
  <si>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</si>
  <si>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</si>
  <si>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</si>
  <si>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</si>
  <si>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</si>
  <si>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</si>
  <si>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</si>
  <si>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</si>
  <si>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</si>
  <si>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</si>
  <si>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</si>
  <si>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</si>
  <si>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</si>
  <si>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</si>
  <si>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</si>
  <si>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</si>
  <si>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</si>
  <si>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</si>
  <si>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</si>
  <si>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</si>
  <si>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</si>
  <si>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</si>
  <si>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</si>
  <si>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</si>
  <si>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</si>
  <si>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</si>
  <si>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</si>
  <si>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</si>
  <si>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</si>
  <si>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</si>
  <si>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</si>
  <si>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</si>
  <si>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</si>
  <si>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</si>
  <si>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</si>
  <si>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</si>
  <si>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</si>
  <si>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</si>
  <si>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</si>
  <si>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</si>
  <si>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</si>
  <si>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</si>
  <si>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</si>
  <si>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</si>
  <si>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</si>
  <si>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</si>
  <si>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</si>
  <si>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</si>
  <si>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</si>
  <si>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</si>
  <si>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</si>
  <si>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</si>
  <si>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</si>
  <si>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</si>
  <si>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</si>
  <si>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</si>
  <si>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</si>
  <si>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</si>
  <si>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</si>
  <si>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</si>
  <si>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</si>
  <si>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</si>
  <si>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</si>
  <si>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</si>
  <si>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</si>
  <si>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</si>
  <si>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</si>
  <si>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</si>
  <si>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</si>
  <si>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</si>
  <si>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</si>
  <si>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</si>
  <si>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</si>
  <si>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</si>
  <si>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</si>
  <si>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</si>
  <si>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</si>
  <si>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</si>
  <si>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</si>
  <si>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</si>
  <si>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</si>
  <si>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</si>
  <si>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</si>
  <si>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</si>
  <si>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</si>
  <si>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</si>
  <si>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</si>
  <si>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</si>
  <si>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</si>
  <si>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</si>
  <si>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</si>
  <si>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</si>
  <si>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</si>
  <si>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</si>
  <si>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</si>
  <si>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</si>
  <si>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</si>
  <si>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</si>
  <si>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</si>
  <si>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</si>
  <si>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</si>
  <si>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</si>
  <si>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</si>
  <si>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</si>
  <si>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</si>
  <si>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</si>
  <si>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</si>
  <si>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</si>
  <si>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</si>
  <si>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</si>
  <si>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</si>
  <si>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</si>
  <si>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</si>
  <si>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</si>
  <si>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</si>
  <si>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</si>
  <si>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</si>
  <si>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</si>
  <si>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</si>
  <si>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</si>
  <si>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</si>
  <si>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</si>
  <si>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</si>
  <si>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</si>
  <si>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</si>
  <si>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</si>
  <si>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</si>
  <si>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</si>
  <si>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</si>
  <si>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</si>
  <si>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</si>
  <si>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</si>
  <si>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</si>
  <si>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</si>
  <si>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</si>
  <si>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</si>
  <si>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</si>
  <si>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</si>
  <si>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</si>
  <si>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</si>
  <si>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</si>
  <si>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</si>
  <si>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</si>
  <si>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</si>
  <si>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</si>
  <si>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</si>
  <si>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</si>
  <si>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</si>
  <si>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</si>
  <si>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</si>
  <si>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</si>
  <si>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</si>
  <si>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</si>
  <si>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</si>
  <si>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</si>
  <si>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</si>
  <si>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</si>
  <si>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</si>
  <si>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</si>
  <si>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</si>
  <si>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</si>
  <si>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</si>
  <si>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</si>
  <si>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</si>
  <si>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</si>
  <si>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</si>
  <si>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</si>
  <si>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</si>
  <si>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</si>
  <si>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</si>
  <si>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</si>
  <si>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</si>
  <si>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</si>
  <si>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</si>
  <si>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</si>
  <si>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</si>
  <si>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</si>
  <si>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</si>
  <si>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</si>
  <si>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</si>
  <si>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</si>
  <si>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</si>
  <si>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</si>
  <si>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</si>
  <si>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</si>
  <si>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</si>
  <si>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</si>
  <si>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</si>
  <si>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</si>
  <si>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</si>
  <si>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</si>
  <si>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</si>
  <si>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</si>
  <si>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</si>
  <si>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</si>
  <si>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</si>
  <si>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</si>
  <si>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</si>
  <si>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</si>
  <si>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</si>
  <si>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</si>
  <si>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</si>
  <si>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</si>
  <si>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</si>
  <si>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</si>
  <si>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</si>
  <si>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</si>
  <si>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</si>
  <si>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</si>
  <si>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</si>
  <si>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</si>
  <si>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</si>
  <si>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</si>
  <si>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</si>
  <si>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</si>
  <si>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</si>
  <si>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</si>
  <si>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</si>
  <si>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</si>
  <si>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</si>
  <si>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</si>
  <si>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</si>
  <si>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</si>
  <si>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</si>
  <si>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</si>
  <si>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</si>
  <si>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</si>
  <si>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</si>
  <si>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</si>
  <si>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</si>
  <si>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</si>
  <si>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</si>
  <si>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</si>
  <si>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</si>
  <si>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</si>
  <si>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</si>
  <si>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</si>
  <si>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</si>
  <si>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</si>
  <si>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</si>
  <si>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</si>
  <si>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</si>
  <si>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</si>
  <si>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</si>
  <si>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</si>
  <si>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</si>
  <si>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</si>
  <si>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</si>
  <si>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</si>
  <si>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</si>
  <si>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</si>
  <si>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</si>
  <si>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</si>
  <si>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</si>
  <si>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</si>
  <si>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</si>
  <si>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</si>
  <si>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</si>
  <si>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</si>
  <si>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</si>
  <si>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</si>
  <si>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</si>
  <si>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</si>
  <si>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</si>
  <si>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</si>
  <si>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</si>
  <si>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</si>
  <si>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</si>
  <si>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</si>
  <si>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</si>
  <si>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</si>
  <si>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</si>
  <si>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</si>
  <si>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</si>
  <si>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</si>
  <si>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</si>
  <si>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</si>
  <si>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</si>
  <si>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</si>
  <si>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</si>
  <si>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</si>
  <si>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</si>
  <si>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</si>
  <si>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</si>
  <si>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</si>
  <si>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</si>
  <si>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</si>
  <si>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</si>
  <si>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</si>
  <si>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</si>
  <si>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</si>
  <si>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</si>
  <si>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</si>
  <si>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</si>
  <si>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</si>
  <si>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</si>
  <si>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</si>
  <si>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</si>
  <si>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</si>
  <si>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</si>
  <si>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</si>
  <si>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</si>
  <si>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</si>
  <si>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</si>
  <si>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</si>
  <si>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</si>
  <si>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</si>
  <si>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</si>
  <si>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</si>
  <si>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</si>
  <si>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</si>
  <si>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</si>
  <si>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</si>
  <si>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</si>
  <si>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</si>
  <si>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</si>
  <si>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</si>
  <si>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</si>
  <si>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</si>
  <si>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</si>
  <si>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</si>
  <si>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</si>
  <si>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</si>
  <si>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</si>
  <si>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</si>
  <si>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</si>
  <si>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</si>
  <si>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</si>
  <si>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</si>
  <si>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</si>
  <si>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</si>
  <si>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</si>
  <si>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</si>
  <si>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</si>
  <si>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</si>
  <si>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</si>
  <si>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</si>
  <si>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</si>
  <si>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</si>
  <si>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</si>
  <si>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</si>
  <si>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</si>
  <si>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</si>
  <si>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</si>
  <si>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</si>
  <si>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</si>
  <si>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</si>
  <si>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</si>
  <si>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</si>
  <si>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</si>
  <si>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</si>
  <si>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</si>
  <si>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</si>
  <si>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</si>
  <si>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</si>
  <si>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</si>
  <si>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</si>
  <si>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</si>
  <si>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</si>
  <si>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</si>
  <si>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</si>
  <si>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</si>
  <si>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</si>
  <si>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</si>
  <si>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</si>
  <si>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</si>
  <si>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</si>
  <si>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</si>
  <si>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</si>
  <si>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</si>
  <si>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</si>
  <si>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</si>
  <si>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</si>
  <si>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</si>
  <si>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</si>
  <si>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</si>
  <si>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</si>
  <si>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</si>
  <si>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</si>
  <si>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</si>
  <si>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</si>
  <si>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</si>
  <si>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</si>
  <si>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</si>
  <si>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</si>
  <si>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</si>
  <si>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</si>
  <si>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</si>
  <si>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</si>
  <si>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</si>
  <si>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</si>
  <si>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</si>
  <si>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</si>
  <si>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</si>
  <si>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</si>
  <si>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</si>
  <si>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</si>
  <si>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</si>
  <si>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</si>
  <si>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</si>
  <si>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</si>
  <si>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</si>
  <si>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</si>
  <si>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</si>
  <si>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</si>
  <si>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</si>
  <si>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</si>
  <si>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</si>
  <si>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</si>
  <si>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</si>
  <si>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</si>
  <si>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</si>
  <si>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</si>
  <si>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</si>
  <si>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</si>
  <si>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</si>
  <si>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</si>
  <si>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</si>
  <si>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</si>
  <si>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</si>
  <si>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</si>
  <si>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</si>
  <si>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</si>
  <si>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</si>
  <si>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</si>
  <si>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</si>
  <si>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</si>
  <si>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</si>
  <si>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</si>
  <si>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</si>
  <si>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</si>
  <si>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</si>
  <si>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</si>
  <si>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</si>
  <si>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</si>
  <si>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</si>
  <si>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</si>
  <si>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</si>
  <si>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</si>
  <si>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</si>
  <si>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</si>
  <si>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</si>
  <si>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</si>
  <si>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</si>
  <si>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</si>
  <si>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</si>
  <si>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</si>
  <si>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</si>
  <si>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</si>
  <si>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</si>
  <si>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</si>
  <si>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</si>
  <si>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</si>
  <si>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</si>
  <si>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</si>
  <si>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</si>
  <si>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</si>
  <si>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</si>
  <si>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</si>
  <si>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</si>
  <si>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</si>
  <si>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</si>
  <si>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</si>
  <si>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</si>
  <si>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</si>
  <si>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</si>
  <si>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</si>
  <si>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</si>
  <si>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</si>
  <si>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</si>
  <si>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</si>
  <si>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</si>
  <si>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</si>
  <si>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</si>
  <si>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</si>
  <si>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</si>
  <si>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</si>
  <si>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</si>
  <si>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</si>
  <si>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</si>
  <si>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</si>
  <si>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</si>
  <si>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</si>
  <si>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</si>
  <si>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</si>
  <si>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</si>
  <si>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</si>
  <si>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</si>
  <si>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</si>
  <si>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</si>
  <si>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</si>
  <si>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</si>
  <si>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</si>
  <si>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</si>
  <si>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</si>
  <si>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</si>
  <si>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</si>
  <si>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</si>
  <si>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</si>
  <si>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</si>
  <si>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</si>
  <si>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</si>
  <si>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</si>
  <si>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</si>
  <si>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</si>
  <si>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</si>
  <si>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</si>
  <si>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</si>
  <si>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</si>
  <si>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</si>
  <si>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</si>
  <si>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</si>
  <si>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</si>
  <si>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</si>
  <si>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</si>
  <si>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</si>
  <si>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</si>
  <si>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</si>
  <si>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</si>
  <si>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</si>
  <si>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</si>
  <si>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</si>
  <si>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</si>
  <si>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</si>
  <si>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</si>
  <si>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</si>
  <si>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</si>
  <si>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</si>
  <si>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</si>
  <si>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</si>
  <si>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</si>
  <si>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</si>
  <si>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</si>
  <si>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</si>
  <si>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</si>
  <si>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</si>
  <si>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</si>
  <si>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</si>
  <si>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</si>
  <si>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</si>
  <si>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</si>
  <si>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</si>
  <si>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</si>
  <si>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</si>
  <si>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</si>
  <si>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</si>
  <si>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</si>
  <si>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</si>
  <si>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</si>
  <si>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</si>
  <si>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</si>
  <si>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</si>
  <si>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</si>
  <si>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</si>
  <si>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</si>
  <si>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</si>
  <si>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</si>
  <si>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</si>
  <si>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</si>
  <si>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</si>
  <si>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</si>
  <si>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</si>
  <si>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</si>
  <si>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</si>
  <si>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</si>
  <si>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</si>
  <si>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</si>
  <si>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</si>
  <si>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</si>
  <si>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</si>
  <si>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</si>
  <si>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</si>
  <si>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</si>
  <si>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</si>
  <si>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</si>
  <si>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</si>
  <si>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</si>
  <si>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</si>
  <si>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</si>
  <si>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</si>
  <si>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</si>
  <si>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</si>
  <si>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</si>
  <si>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</si>
  <si>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</si>
  <si>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</si>
  <si>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</si>
  <si>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</si>
  <si>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</si>
  <si>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</si>
  <si>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</si>
  <si>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</si>
  <si>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</si>
  <si>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</si>
  <si>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</si>
  <si>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</si>
  <si>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</si>
  <si>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</si>
  <si>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</si>
  <si>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</si>
  <si>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</si>
  <si>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</si>
  <si>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</si>
  <si>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</si>
  <si>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</si>
  <si>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</si>
  <si>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</si>
  <si>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</si>
  <si>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</si>
  <si>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</si>
  <si>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</si>
  <si>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</si>
  <si>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</si>
  <si>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</si>
  <si>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</si>
  <si>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</si>
  <si>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</si>
  <si>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</si>
  <si>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</si>
  <si>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</si>
  <si>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</si>
  <si>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</si>
  <si>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</si>
  <si>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</si>
  <si>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</si>
  <si>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</si>
  <si>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</si>
  <si>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</si>
  <si>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</si>
  <si>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</si>
  <si>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</si>
  <si>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</si>
  <si>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</si>
  <si>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</si>
  <si>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</si>
  <si>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</si>
  <si>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</si>
  <si>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</si>
  <si>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</si>
  <si>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</si>
  <si>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</si>
  <si>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</si>
  <si>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</si>
  <si>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</si>
  <si>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</si>
  <si>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</si>
  <si>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</si>
  <si>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</si>
  <si>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</si>
  <si>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</si>
  <si>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</si>
  <si>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</si>
  <si>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</si>
  <si>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</si>
  <si>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</si>
  <si>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</si>
  <si>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</si>
  <si>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</si>
  <si>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</si>
  <si>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</si>
  <si>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</si>
  <si>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</si>
  <si>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</si>
  <si>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</si>
  <si>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</si>
  <si>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</si>
  <si>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</si>
  <si>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</si>
  <si>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</si>
  <si>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</si>
  <si>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</si>
  <si>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</si>
  <si>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</si>
  <si>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</si>
  <si>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</si>
  <si>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</si>
  <si>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</si>
  <si>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</si>
  <si>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</si>
  <si>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</si>
  <si>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</si>
  <si>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</si>
  <si>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</si>
  <si>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</si>
  <si>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</si>
  <si>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</si>
  <si>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</si>
  <si>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</si>
  <si>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</si>
  <si>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</si>
  <si>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</si>
  <si>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</si>
  <si>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</si>
  <si>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</si>
  <si>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</si>
  <si>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</si>
  <si>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</si>
  <si>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</si>
  <si>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</si>
  <si>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</si>
  <si>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</si>
  <si>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</si>
  <si>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</si>
  <si>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</si>
  <si>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</si>
  <si>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</si>
  <si>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</si>
  <si>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</si>
  <si>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</si>
  <si>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</si>
  <si>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</si>
  <si>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</si>
  <si>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</si>
  <si>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</si>
  <si>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</si>
  <si>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</si>
  <si>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</si>
  <si>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</si>
  <si>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</si>
  <si>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</si>
  <si>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</si>
  <si>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</si>
  <si>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</si>
  <si>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</si>
  <si>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</si>
  <si>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</si>
  <si>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</si>
  <si>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</si>
  <si>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</si>
  <si>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</si>
  <si>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</si>
  <si>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</si>
  <si>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</si>
  <si>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</si>
  <si>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</si>
  <si>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</si>
  <si>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</si>
  <si>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</si>
  <si>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</si>
  <si>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</si>
  <si>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</si>
  <si>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</si>
  <si>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</si>
  <si>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</si>
  <si>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</si>
  <si>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</si>
  <si>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</si>
  <si>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</si>
  <si>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</si>
  <si>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</si>
  <si>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</si>
  <si>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</si>
  <si>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</si>
  <si>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</si>
  <si>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</si>
  <si>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</si>
  <si>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</si>
  <si>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</si>
  <si>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</si>
  <si>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</si>
  <si>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</si>
  <si>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</si>
  <si>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</si>
  <si>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</si>
  <si>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</si>
  <si>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</si>
  <si>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</si>
  <si>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</si>
  <si>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</si>
  <si>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</si>
  <si>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</si>
  <si>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</si>
  <si>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</si>
  <si>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</si>
  <si>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</si>
  <si>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</si>
  <si>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</si>
  <si>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</si>
  <si>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</si>
  <si>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</si>
  <si>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</si>
  <si>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</si>
  <si>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</si>
  <si>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</si>
  <si>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</si>
  <si>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</si>
  <si>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</si>
  <si>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</si>
  <si>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</si>
  <si>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</si>
  <si>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</si>
  <si>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</si>
  <si>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</si>
  <si>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</si>
  <si>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</si>
  <si>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</si>
  <si>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</si>
  <si>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</si>
  <si>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</si>
  <si>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</si>
  <si>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</si>
  <si>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</si>
  <si>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</si>
  <si>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</si>
  <si>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</si>
  <si>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</si>
  <si>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</si>
  <si>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</si>
  <si>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</si>
  <si>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</si>
  <si>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</si>
  <si>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</si>
  <si>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</si>
  <si>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</si>
  <si>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</si>
  <si>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</si>
  <si>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</si>
  <si>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</si>
  <si>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</si>
  <si>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</si>
  <si>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</si>
  <si>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</si>
  <si>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</si>
  <si>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</si>
  <si>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</si>
  <si>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</si>
  <si>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</si>
  <si>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</si>
  <si>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</si>
  <si>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</si>
  <si>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</si>
  <si>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</si>
  <si>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</si>
  <si>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</si>
  <si>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</si>
  <si>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</si>
  <si>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</si>
  <si>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</si>
  <si>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</si>
  <si>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</si>
  <si>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</si>
  <si>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</si>
  <si>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</si>
  <si>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</si>
  <si>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</si>
  <si>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</si>
  <si>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</si>
  <si>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</si>
  <si>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</si>
  <si>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</si>
  <si>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</si>
  <si>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</si>
  <si>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</si>
  <si>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</si>
  <si>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</si>
  <si>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</si>
  <si>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</si>
  <si>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</si>
  <si>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</si>
  <si>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</si>
  <si>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</si>
  <si>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</si>
  <si>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</si>
  <si>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</si>
  <si>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</si>
  <si>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</si>
  <si>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</si>
  <si>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</si>
  <si>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</si>
  <si>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</si>
  <si>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</si>
  <si>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</si>
  <si>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</si>
  <si>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</si>
  <si>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</si>
  <si>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</si>
  <si>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</si>
  <si>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</si>
  <si>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</si>
  <si>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</si>
  <si>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</si>
  <si>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</si>
  <si>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</si>
  <si>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</si>
  <si>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</si>
  <si>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</si>
  <si>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</si>
  <si>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</si>
  <si>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</si>
  <si>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</si>
  <si>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</si>
  <si>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</si>
  <si>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</si>
  <si>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</si>
  <si>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</si>
  <si>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</si>
  <si>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</si>
  <si>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</si>
  <si>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</si>
  <si>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</si>
  <si>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</si>
  <si>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</si>
  <si>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</si>
  <si>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</si>
  <si>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</si>
  <si>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</si>
  <si>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</si>
  <si>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</si>
  <si>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</si>
  <si>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</si>
  <si>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</si>
  <si>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</si>
  <si>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</si>
  <si>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</si>
  <si>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</si>
  <si>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</si>
  <si>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</si>
  <si>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</si>
  <si>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</si>
  <si>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</si>
  <si>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</si>
  <si>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</si>
  <si>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</si>
  <si>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</si>
  <si>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</si>
  <si>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</si>
  <si>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</si>
  <si>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</si>
  <si>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</si>
  <si>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</si>
  <si>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</si>
  <si>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</si>
  <si>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</si>
  <si>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</si>
  <si>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</si>
  <si>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</si>
  <si>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</si>
  <si>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</si>
  <si>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</si>
  <si>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</si>
  <si>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</si>
  <si>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</si>
  <si>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</si>
  <si>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</si>
  <si>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</si>
  <si>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</si>
  <si>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</si>
  <si>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</si>
  <si>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</si>
  <si>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</si>
  <si>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</si>
  <si>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</si>
  <si>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</si>
  <si>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</si>
  <si>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</si>
  <si>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</si>
  <si>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</si>
  <si>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</si>
  <si>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</si>
  <si>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</si>
  <si>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</si>
  <si>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</si>
  <si>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</si>
  <si>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</si>
  <si>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</si>
  <si>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</si>
  <si>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</si>
  <si>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</si>
  <si>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</si>
  <si>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</si>
  <si>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</si>
  <si>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</si>
  <si>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</si>
  <si>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</si>
  <si>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</si>
  <si>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</si>
  <si>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</si>
  <si>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</si>
  <si>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</si>
  <si>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</si>
  <si>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</si>
  <si>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</si>
  <si>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</si>
  <si>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</si>
  <si>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</si>
  <si>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</si>
  <si>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</si>
  <si>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</si>
  <si>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</si>
  <si>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</si>
  <si>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</si>
  <si>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</si>
  <si>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</si>
  <si>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</si>
  <si>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</si>
  <si>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</si>
  <si>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</si>
  <si>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</si>
  <si>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</si>
  <si>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</si>
  <si>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</si>
  <si>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</si>
  <si>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</si>
  <si>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</si>
  <si>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</si>
  <si>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</si>
  <si>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</si>
  <si>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</si>
  <si>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</si>
  <si>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</si>
  <si>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</si>
  <si>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</si>
  <si>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</si>
  <si>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</si>
  <si>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</si>
  <si>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</si>
  <si>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</si>
  <si>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</si>
  <si>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</si>
  <si>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</si>
  <si>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</si>
  <si>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</si>
  <si>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</si>
  <si>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</si>
  <si>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</si>
  <si>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</si>
  <si>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</si>
  <si>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</si>
  <si>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</si>
  <si>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</si>
  <si>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</si>
  <si>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</si>
  <si>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</si>
  <si>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</si>
  <si>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</si>
  <si>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</si>
  <si>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</si>
  <si>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</si>
  <si>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</si>
  <si>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</si>
  <si>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</si>
  <si>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</si>
  <si>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</si>
  <si>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</si>
  <si>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</si>
  <si>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</si>
  <si>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</si>
  <si>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</si>
  <si>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</si>
  <si>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</si>
  <si>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</si>
  <si>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</si>
  <si>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</si>
  <si>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</si>
  <si>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</si>
  <si>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</si>
  <si>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</si>
  <si>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</si>
  <si>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</si>
  <si>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</si>
  <si>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</si>
  <si>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</si>
  <si>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</si>
  <si>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</si>
  <si>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</si>
  <si>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</si>
  <si>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</si>
  <si>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</si>
  <si>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</si>
  <si>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</si>
  <si>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</si>
  <si>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</si>
  <si>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</si>
  <si>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</si>
  <si>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</si>
  <si>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</si>
  <si>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</si>
  <si>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</si>
  <si>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</si>
  <si>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</si>
  <si>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</si>
  <si>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</si>
  <si>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</si>
  <si>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</si>
  <si>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</si>
  <si>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</si>
  <si>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</si>
  <si>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</si>
  <si>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</si>
  <si>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</si>
  <si>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</si>
  <si>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</si>
  <si>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</si>
  <si>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</si>
  <si>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</si>
  <si>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</si>
  <si>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</si>
  <si>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</si>
  <si>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</si>
  <si>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</si>
  <si>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</si>
  <si>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</si>
  <si>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</si>
  <si>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</si>
  <si>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</si>
  <si>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</si>
  <si>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</si>
  <si>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</si>
  <si>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</si>
  <si>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</si>
  <si>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</si>
  <si>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</si>
  <si>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</si>
  <si>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</si>
  <si>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</si>
  <si>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</si>
  <si>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</si>
  <si>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</si>
  <si>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</si>
  <si>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</si>
  <si>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</si>
  <si>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</si>
  <si>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</si>
  <si>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</si>
  <si>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</si>
  <si>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</si>
  <si>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</si>
  <si>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</si>
  <si>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</si>
  <si>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</si>
  <si>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</si>
  <si>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</si>
  <si>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</si>
  <si>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</si>
  <si>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</si>
  <si>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</si>
  <si>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</si>
  <si>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</si>
  <si>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</si>
  <si>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</si>
  <si>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</si>
  <si>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</si>
  <si>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</si>
  <si>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</si>
  <si>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</si>
  <si>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</si>
  <si>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</si>
  <si>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</si>
  <si>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</si>
  <si>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</si>
  <si>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</si>
  <si>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</si>
  <si>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</si>
  <si>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</si>
  <si>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</si>
  <si>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</si>
  <si>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</si>
  <si>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</si>
  <si>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</si>
  <si>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</si>
  <si>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</si>
  <si>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</si>
  <si>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</si>
  <si>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</si>
  <si>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</si>
  <si>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</si>
  <si>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</si>
  <si>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</si>
  <si>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</si>
  <si>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</si>
  <si>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</si>
  <si>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</si>
  <si>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</si>
  <si>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</si>
  <si>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</si>
  <si>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</si>
  <si>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</si>
  <si>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</si>
  <si>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</si>
  <si>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</si>
  <si>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</si>
  <si>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</si>
  <si>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</si>
  <si>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</si>
  <si>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</si>
  <si>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</si>
  <si>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</si>
  <si>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</si>
  <si>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</si>
  <si>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</si>
  <si>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</si>
  <si>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</si>
  <si>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</si>
  <si>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</si>
  <si>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</si>
  <si>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</si>
  <si>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</si>
  <si>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</si>
  <si>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</si>
  <si>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</si>
  <si>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</si>
  <si>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</si>
  <si>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</si>
  <si>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</si>
  <si>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</si>
  <si>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</si>
  <si>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</si>
  <si>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</si>
  <si>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</si>
  <si>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</si>
  <si>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</si>
  <si>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</si>
  <si>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</si>
  <si>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</si>
  <si>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</si>
  <si>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</si>
  <si>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</si>
  <si>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</si>
  <si>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</si>
  <si>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</si>
  <si>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</si>
  <si>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</si>
  <si>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</si>
  <si>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</si>
  <si>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</si>
  <si>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</si>
  <si>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</si>
  <si>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</si>
  <si>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</si>
  <si>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</si>
  <si>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</si>
  <si>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</si>
  <si>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</si>
  <si>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</si>
  <si>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</si>
  <si>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</si>
  <si>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</si>
  <si>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</si>
  <si>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</si>
  <si>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</si>
  <si>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</si>
  <si>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</si>
  <si>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</si>
  <si>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</si>
  <si>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</si>
  <si>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</si>
  <si>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</si>
  <si>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</si>
  <si>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</si>
  <si>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</si>
  <si>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</si>
  <si>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</si>
  <si>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</si>
  <si>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</si>
  <si>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</si>
  <si>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</si>
  <si>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</si>
  <si>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</si>
  <si>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</si>
  <si>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</si>
  <si>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</si>
  <si>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</si>
  <si>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</si>
  <si>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</si>
  <si>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</si>
  <si>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</si>
  <si>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</si>
  <si>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</si>
  <si>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</si>
  <si>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</si>
  <si>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</si>
  <si>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</si>
  <si>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</si>
  <si>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</si>
  <si>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</si>
  <si>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</si>
  <si>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</si>
  <si>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</si>
  <si>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</si>
  <si>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</si>
  <si>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</si>
  <si>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</si>
  <si>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</si>
  <si>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</si>
  <si>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</si>
  <si>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</si>
  <si>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</si>
  <si>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</si>
  <si>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</si>
  <si>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</si>
  <si>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</si>
  <si>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</si>
  <si>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</si>
  <si>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</si>
  <si>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</si>
  <si>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</si>
  <si>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</si>
  <si>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</si>
  <si>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</si>
  <si>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</si>
  <si>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</si>
  <si>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</si>
  <si>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</si>
  <si>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</si>
  <si>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</si>
  <si>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</si>
  <si>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</si>
  <si>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</si>
  <si>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</si>
  <si>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</si>
  <si>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</si>
  <si>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</si>
  <si>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</si>
  <si>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</si>
  <si>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</si>
  <si>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</si>
  <si>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</si>
  <si>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</si>
  <si>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</si>
  <si>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</si>
  <si>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</si>
  <si>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</si>
  <si>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</si>
  <si>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</si>
  <si>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</si>
  <si>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</si>
  <si>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</si>
  <si>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</si>
  <si>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</si>
  <si>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</si>
  <si>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</si>
  <si>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</si>
  <si>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</si>
  <si>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</si>
  <si>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</si>
  <si>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</si>
  <si>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</si>
  <si>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</si>
  <si>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</si>
  <si>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</si>
  <si>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</si>
  <si>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</si>
  <si>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</si>
  <si>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</si>
  <si>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</si>
  <si>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</si>
  <si>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</si>
  <si>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</si>
  <si>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</si>
  <si>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</si>
  <si>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</si>
  <si>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</si>
  <si>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</si>
  <si>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</si>
  <si>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</si>
  <si>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</si>
  <si>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</si>
  <si>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</si>
  <si>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</si>
  <si>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</si>
  <si>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</si>
  <si>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</si>
  <si>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</si>
  <si>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</si>
  <si>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</si>
  <si>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</si>
  <si>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</si>
  <si>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</si>
  <si>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</si>
  <si>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</si>
  <si>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</si>
  <si>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</si>
  <si>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</si>
  <si>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</si>
  <si>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</si>
  <si>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</si>
  <si>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</si>
  <si>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</si>
  <si>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</si>
  <si>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</si>
  <si>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</si>
  <si>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</si>
  <si>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</si>
  <si>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</si>
  <si>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</si>
  <si>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</si>
  <si>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</si>
  <si>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</si>
  <si>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</si>
  <si>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</si>
  <si>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</si>
  <si>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</si>
  <si>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</si>
  <si>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</si>
  <si>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</si>
  <si>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</si>
  <si>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</si>
  <si>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</si>
  <si>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</si>
  <si>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</si>
  <si>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</si>
  <si>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</si>
  <si>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</si>
  <si>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</si>
  <si>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</si>
  <si>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</si>
  <si>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</si>
  <si>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</si>
  <si>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</si>
  <si>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</si>
  <si>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</si>
  <si>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</si>
  <si>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</si>
  <si>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</si>
  <si>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</si>
  <si>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</si>
  <si>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</si>
  <si>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</si>
  <si>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</si>
  <si>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</si>
  <si>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</si>
  <si>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</si>
  <si>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</si>
  <si>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</si>
  <si>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</si>
  <si>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</si>
  <si>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</si>
  <si>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</si>
  <si>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</si>
  <si>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</si>
  <si>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</si>
  <si>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</si>
  <si>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</si>
  <si>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</si>
  <si>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</si>
  <si>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</si>
  <si>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</si>
  <si>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</si>
  <si>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</si>
  <si>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</si>
  <si>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</si>
  <si>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</si>
  <si>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</si>
  <si>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</si>
  <si>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</si>
  <si>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</si>
  <si>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</si>
  <si>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</si>
  <si>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</si>
  <si>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</si>
  <si>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</si>
  <si>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</si>
  <si>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</si>
  <si>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</si>
  <si>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</si>
  <si>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</si>
  <si>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</si>
  <si>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</si>
  <si>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</si>
  <si>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</si>
  <si>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</si>
  <si>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</si>
  <si>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</si>
  <si>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</si>
  <si>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</si>
  <si>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</si>
  <si>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</si>
  <si>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</si>
  <si>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</si>
  <si>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</si>
  <si>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</si>
  <si>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</si>
  <si>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</si>
  <si>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</si>
  <si>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</si>
  <si>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</si>
  <si>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</si>
  <si>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</si>
  <si>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</si>
  <si>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</si>
  <si>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</si>
  <si>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</si>
  <si>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</si>
  <si>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</si>
  <si>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</si>
  <si>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</si>
  <si>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</si>
  <si>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</si>
  <si>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</si>
  <si>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</si>
  <si>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</si>
  <si>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</si>
  <si>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</si>
  <si>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</si>
  <si>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</si>
  <si>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</si>
  <si>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</si>
  <si>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</si>
  <si>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</si>
  <si>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</si>
  <si>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</si>
  <si>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</si>
  <si>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</si>
  <si>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</si>
  <si>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</si>
  <si>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</si>
  <si>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</si>
  <si>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</si>
  <si>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</si>
  <si>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</si>
  <si>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</si>
  <si>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</si>
  <si>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</si>
  <si>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</si>
  <si>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</si>
  <si>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</si>
  <si>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</si>
  <si>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</si>
  <si>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</si>
  <si>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</si>
  <si>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</si>
  <si>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</si>
  <si>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</si>
  <si>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</si>
  <si>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</si>
  <si>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</si>
  <si>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</si>
  <si>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</si>
  <si>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</si>
  <si>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</si>
  <si>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</si>
  <si>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</si>
  <si>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</si>
  <si>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</si>
  <si>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</si>
  <si>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</si>
  <si>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</si>
  <si>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</si>
  <si>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</si>
  <si>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</si>
  <si>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</si>
  <si>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</si>
  <si>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</si>
  <si>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</si>
  <si>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</si>
  <si>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</si>
  <si>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</si>
  <si>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</si>
  <si>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</si>
  <si>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</si>
  <si>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</si>
  <si>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</si>
  <si>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</si>
  <si>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</si>
  <si>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</si>
  <si>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</si>
  <si>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</si>
  <si>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</si>
  <si>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</si>
  <si>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</si>
  <si>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</si>
  <si>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</si>
  <si>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</si>
  <si>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</si>
  <si>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</si>
  <si>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</si>
  <si>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</si>
  <si>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</si>
  <si>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</si>
  <si>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</si>
  <si>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</si>
  <si>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</si>
  <si>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</si>
  <si>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</si>
  <si>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</si>
  <si>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</si>
  <si>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</si>
  <si>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</si>
  <si>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</si>
  <si>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</si>
  <si>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</si>
  <si>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</si>
  <si>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</si>
  <si>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</si>
  <si>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</si>
  <si>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</si>
  <si>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</si>
  <si>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</si>
  <si>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</si>
  <si>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</si>
  <si>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</si>
  <si>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</si>
  <si>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</si>
  <si>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</si>
  <si>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</si>
  <si>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</si>
  <si>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</si>
  <si>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</si>
  <si>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</si>
  <si>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</si>
  <si>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</si>
  <si>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</si>
  <si>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</si>
  <si>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</si>
  <si>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</si>
  <si>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</si>
  <si>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</si>
  <si>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</si>
  <si>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</si>
  <si>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</si>
  <si>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</si>
  <si>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</si>
  <si>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</si>
  <si>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</si>
  <si>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</si>
  <si>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</si>
  <si>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</si>
  <si>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</si>
  <si>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</si>
  <si>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</si>
  <si>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</si>
  <si>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</si>
  <si>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</si>
  <si>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</si>
  <si>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</si>
  <si>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</si>
  <si>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</si>
  <si>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</si>
  <si>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</si>
  <si>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</si>
  <si>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</si>
  <si>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</si>
  <si>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</si>
  <si>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</si>
  <si>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</si>
  <si>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</si>
  <si>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</si>
  <si>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</si>
  <si>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</si>
  <si>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</si>
  <si>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</si>
  <si>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</si>
  <si>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</si>
  <si>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</si>
  <si>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</si>
  <si>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</si>
  <si>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</si>
  <si>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</si>
  <si>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</si>
  <si>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</si>
  <si>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</si>
  <si>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</si>
  <si>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</si>
  <si>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</si>
  <si>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</si>
  <si>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</si>
  <si>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</si>
  <si>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</si>
  <si>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</si>
  <si>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</si>
  <si>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</si>
  <si>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</si>
  <si>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</si>
  <si>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</si>
  <si>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</si>
  <si>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</si>
  <si>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</si>
  <si>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</si>
  <si>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</si>
  <si>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</si>
  <si>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</si>
  <si>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</si>
  <si>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</si>
  <si>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</si>
  <si>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</si>
  <si>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</si>
  <si>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</si>
  <si>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</si>
  <si>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</si>
  <si>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</si>
  <si>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</si>
  <si>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</si>
  <si>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</si>
  <si>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</si>
  <si>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</si>
  <si>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</si>
  <si>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</si>
  <si>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</si>
  <si>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</si>
  <si>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</si>
  <si>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</si>
  <si>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</si>
  <si>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</si>
  <si>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</si>
  <si>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</si>
  <si>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</si>
  <si>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</si>
  <si>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</si>
  <si>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</si>
  <si>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</si>
  <si>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</si>
  <si>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</si>
  <si>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</si>
  <si>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</si>
  <si>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</si>
  <si>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</si>
  <si>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</si>
  <si>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</si>
  <si>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</si>
  <si>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</si>
  <si>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</si>
  <si>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</si>
  <si>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</si>
  <si>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</si>
  <si>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</si>
  <si>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</si>
  <si>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</si>
  <si>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</si>
  <si>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</si>
  <si>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</si>
  <si>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</si>
  <si>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</si>
  <si>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</si>
  <si>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</si>
  <si>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</si>
  <si>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</si>
  <si>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</si>
  <si>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</si>
  <si>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</si>
  <si>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</si>
  <si>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</si>
  <si>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</si>
  <si>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</si>
  <si>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</si>
  <si>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</si>
  <si>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</si>
  <si>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</si>
  <si>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</si>
  <si>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</si>
  <si>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</si>
  <si>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</si>
  <si>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</si>
  <si>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</si>
  <si>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</si>
  <si>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</si>
  <si>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</si>
  <si>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</si>
  <si>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</si>
  <si>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</si>
  <si>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</si>
  <si>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</si>
  <si>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</si>
  <si>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</si>
  <si>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</si>
  <si>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</si>
  <si>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</si>
  <si>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</si>
  <si>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</si>
  <si>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</si>
  <si>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</si>
  <si>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</si>
  <si>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</si>
  <si>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</si>
  <si>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</si>
  <si>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</si>
  <si>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</si>
  <si>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</si>
  <si>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</si>
  <si>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</si>
  <si>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</si>
  <si>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</si>
  <si>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</si>
  <si>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</si>
  <si>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</si>
  <si>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</si>
  <si>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</si>
  <si>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</si>
  <si>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</si>
  <si>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</si>
  <si>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</si>
  <si>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</si>
  <si>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</si>
  <si>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</si>
  <si>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</si>
  <si>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</si>
  <si>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</si>
  <si>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</si>
  <si>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</si>
  <si>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</si>
  <si>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</si>
  <si>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</si>
  <si>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</si>
  <si>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</si>
  <si>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</si>
  <si>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</si>
  <si>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</si>
  <si>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</si>
  <si>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</si>
  <si>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</si>
  <si>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</si>
  <si>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</si>
  <si>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</si>
  <si>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</si>
  <si>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</si>
  <si>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</si>
  <si>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</si>
  <si>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</si>
  <si>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</si>
  <si>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</si>
  <si>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</si>
  <si>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</si>
  <si>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</si>
  <si>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</si>
  <si>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</si>
  <si>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</si>
  <si>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</si>
  <si>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</si>
  <si>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</si>
  <si>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</si>
  <si>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</si>
  <si>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</si>
  <si>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</si>
  <si>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</si>
  <si>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</si>
  <si>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</si>
  <si>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</si>
  <si>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</si>
  <si>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</si>
  <si>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</si>
  <si>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</si>
  <si>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</si>
  <si>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</si>
  <si>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</si>
  <si>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</si>
  <si>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</si>
  <si>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</si>
  <si>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</si>
  <si>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</si>
  <si>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</si>
  <si>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</si>
  <si>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</si>
  <si>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</si>
  <si>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</si>
  <si>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</si>
  <si>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</si>
  <si>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</si>
  <si>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</si>
  <si>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</si>
  <si>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</si>
  <si>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</si>
  <si>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</si>
  <si>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</si>
  <si>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</si>
  <si>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</si>
  <si>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</si>
  <si>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</si>
  <si>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</si>
  <si>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</si>
  <si>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</si>
  <si>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</si>
  <si>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</si>
  <si>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</si>
  <si>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</si>
  <si>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</si>
  <si>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</si>
  <si>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</si>
  <si>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</si>
  <si>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</si>
  <si>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</si>
  <si>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</si>
  <si>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</si>
  <si>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</si>
  <si>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</si>
  <si>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</si>
  <si>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</si>
  <si>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</si>
  <si>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</si>
  <si>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</si>
  <si>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</si>
  <si>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</si>
  <si>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</si>
  <si>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</si>
  <si>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</si>
  <si>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</si>
  <si>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</si>
  <si>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</si>
  <si>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</si>
  <si>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</si>
  <si>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</si>
  <si>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</si>
  <si>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</si>
  <si>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</si>
  <si>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</si>
  <si>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</si>
  <si>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</si>
  <si>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</si>
  <si>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</si>
  <si>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</si>
  <si>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</si>
  <si>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</si>
  <si>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</si>
  <si>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</si>
  <si>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</si>
  <si>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</si>
  <si>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</si>
  <si>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</si>
  <si>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</si>
  <si>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</si>
  <si>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</si>
  <si>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</si>
  <si>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</si>
  <si>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</si>
  <si>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</si>
  <si>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</si>
  <si>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</si>
  <si>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</si>
  <si>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</si>
  <si>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</si>
  <si>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</si>
  <si>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</si>
  <si>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</si>
  <si>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</si>
  <si>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</si>
  <si>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</si>
  <si>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</si>
  <si>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</si>
  <si>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</si>
  <si>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</si>
  <si>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</si>
  <si>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</si>
  <si>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</si>
  <si>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</si>
  <si>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</si>
  <si>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</si>
  <si>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</si>
  <si>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</si>
  <si>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</si>
  <si>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</si>
  <si>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</si>
  <si>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</si>
  <si>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</si>
  <si>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</si>
  <si>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</si>
  <si>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</si>
  <si>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</si>
  <si>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</si>
  <si>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</si>
  <si>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</si>
  <si>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</si>
  <si>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</si>
  <si>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</si>
  <si>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</si>
  <si>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</si>
  <si>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</si>
  <si>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</si>
  <si>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</si>
  <si>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</si>
  <si>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</si>
  <si>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</si>
  <si>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</si>
  <si>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</si>
  <si>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</si>
  <si>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</si>
  <si>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</si>
  <si>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</si>
  <si>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</si>
  <si>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</si>
  <si>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</si>
  <si>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</si>
  <si>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</si>
  <si>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</si>
  <si>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</si>
  <si>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</si>
  <si>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</si>
  <si>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</si>
  <si>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</si>
  <si>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</si>
  <si>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</si>
  <si>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</si>
  <si>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</si>
  <si>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</si>
  <si>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</si>
  <si>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</si>
  <si>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</si>
  <si>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</si>
  <si>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</si>
  <si>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</si>
  <si>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</si>
  <si>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</si>
  <si>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</si>
  <si>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</si>
  <si>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</si>
  <si>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</si>
  <si>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</si>
  <si>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</si>
  <si>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</si>
  <si>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</si>
  <si>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</si>
  <si>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</si>
  <si>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</si>
  <si>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</si>
  <si>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</si>
  <si>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</si>
  <si>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</si>
  <si>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</si>
  <si>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</si>
  <si>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</si>
  <si>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</si>
  <si>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</si>
  <si>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</si>
  <si>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</si>
  <si>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</si>
  <si>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</si>
  <si>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</si>
  <si>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</si>
  <si>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</si>
  <si>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</si>
  <si>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</si>
  <si>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</si>
  <si>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</si>
  <si>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</si>
  <si>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</si>
  <si>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</si>
  <si>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</si>
  <si>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</si>
  <si>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</si>
  <si>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</si>
  <si>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</si>
  <si>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</si>
  <si>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</si>
  <si>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</si>
  <si>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</si>
  <si>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</si>
  <si>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</si>
  <si>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</si>
  <si>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</si>
  <si>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</si>
  <si>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</si>
  <si>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</si>
  <si>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</si>
  <si>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</si>
  <si>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</si>
  <si>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</si>
  <si>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</si>
  <si>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</si>
  <si>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</si>
  <si>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</si>
  <si>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</si>
  <si>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</si>
  <si>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</si>
  <si>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</si>
  <si>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</si>
  <si>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</si>
  <si>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</si>
  <si>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</si>
  <si>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</si>
  <si>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</si>
  <si>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</si>
  <si>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</si>
  <si>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</si>
  <si>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</si>
  <si>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</si>
  <si>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</si>
  <si>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</si>
  <si>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</si>
  <si>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</si>
  <si>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</si>
  <si>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</si>
  <si>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</si>
  <si>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</si>
  <si>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</si>
  <si>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</si>
  <si>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</si>
  <si>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</si>
  <si>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</si>
  <si>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</si>
  <si>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</si>
  <si>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</si>
  <si>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</si>
  <si>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</si>
  <si>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</si>
  <si>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</si>
  <si>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</si>
  <si>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</si>
  <si>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</si>
  <si>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</si>
  <si>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</si>
  <si>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</si>
  <si>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</si>
  <si>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</si>
  <si>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</si>
  <si>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</si>
  <si>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</si>
  <si>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</si>
  <si>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</si>
  <si>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</si>
  <si>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</si>
  <si>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</si>
  <si>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</si>
  <si>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</si>
  <si>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</si>
  <si>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</si>
  <si>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</si>
  <si>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</si>
  <si>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</si>
  <si>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</si>
  <si>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</si>
  <si>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</si>
  <si>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</si>
  <si>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</si>
  <si>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</si>
  <si>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</si>
  <si>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</si>
  <si>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</si>
  <si>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</si>
  <si>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</si>
  <si>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</si>
  <si>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</si>
  <si>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</si>
  <si>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</si>
  <si>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</si>
  <si>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</si>
  <si>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</si>
  <si>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</si>
  <si>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</si>
  <si>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</si>
  <si>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</si>
  <si>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</si>
  <si>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</si>
  <si>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</si>
  <si>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</si>
  <si>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</si>
  <si>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</si>
  <si>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</si>
  <si>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</si>
  <si>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</si>
  <si>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</si>
  <si>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</si>
  <si>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</si>
  <si>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</si>
  <si>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</si>
  <si>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</si>
  <si>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</si>
  <si>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</si>
  <si>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</si>
  <si>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</si>
  <si>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</si>
  <si>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</si>
  <si>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</si>
  <si>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</si>
  <si>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</si>
  <si>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</si>
  <si>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</si>
  <si>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</si>
  <si>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</si>
  <si>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</si>
  <si>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</si>
  <si>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</si>
  <si>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</si>
  <si>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</si>
  <si>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</si>
  <si>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</si>
  <si>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</si>
  <si>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</si>
  <si>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</si>
  <si>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</si>
  <si>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</si>
  <si>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</si>
  <si>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</si>
  <si>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</si>
  <si>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</si>
  <si>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</si>
  <si>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</si>
  <si>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</si>
  <si>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</si>
  <si>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</si>
  <si>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</si>
  <si>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</si>
  <si>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</si>
  <si>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</si>
  <si>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</si>
  <si>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</si>
  <si>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</si>
  <si>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</si>
  <si>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</si>
  <si>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</si>
  <si>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</si>
  <si>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</si>
  <si>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</si>
  <si>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</si>
  <si>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</si>
  <si>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</si>
  <si>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</si>
  <si>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</si>
  <si>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</si>
  <si>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</si>
  <si>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</si>
  <si>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</si>
  <si>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</si>
  <si>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</si>
  <si>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</si>
  <si>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</si>
  <si>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</si>
  <si>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</si>
  <si>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</si>
  <si>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</si>
  <si>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</si>
  <si>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</si>
  <si>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</si>
  <si>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</si>
  <si>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</si>
  <si>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</si>
  <si>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</si>
  <si>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</si>
  <si>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</si>
  <si>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</si>
  <si>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</si>
  <si>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</si>
  <si>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</si>
  <si>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</si>
  <si>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</si>
  <si>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</si>
  <si>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</si>
  <si>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</si>
  <si>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</si>
  <si>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</si>
  <si>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</si>
  <si>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</si>
  <si>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</si>
  <si>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</si>
  <si>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</si>
  <si>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</si>
  <si>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</si>
  <si>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</si>
  <si>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</si>
  <si>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</si>
  <si>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</si>
  <si>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</si>
  <si>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</si>
  <si>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</si>
  <si>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</si>
  <si>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</si>
  <si>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</si>
  <si>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</si>
  <si>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</si>
  <si>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</si>
  <si>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</si>
  <si>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</si>
  <si>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</si>
  <si>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</si>
  <si>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</si>
  <si>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</si>
  <si>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</si>
  <si>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</si>
  <si>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</si>
  <si>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</si>
  <si>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</si>
  <si>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</si>
  <si>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</si>
  <si>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</si>
  <si>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</si>
  <si>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</si>
  <si>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</si>
  <si>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</si>
  <si>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</si>
  <si>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</si>
  <si>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</si>
  <si>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</si>
  <si>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</si>
  <si>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</si>
  <si>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</si>
  <si>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</si>
  <si>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</si>
  <si>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</si>
  <si>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</si>
  <si>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</si>
  <si>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</si>
  <si>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</si>
  <si>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</si>
  <si>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</si>
  <si>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</si>
  <si>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</si>
  <si>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</si>
  <si>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</si>
  <si>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</si>
  <si>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</si>
  <si>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</si>
  <si>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</si>
  <si>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</si>
  <si>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</si>
  <si>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</si>
  <si>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</si>
  <si>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</si>
  <si>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</si>
  <si>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</si>
  <si>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</si>
  <si>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</si>
  <si>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</si>
  <si>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</si>
  <si>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</si>
  <si>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</si>
  <si>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</si>
  <si>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</si>
  <si>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</si>
  <si>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</si>
  <si>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</si>
  <si>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</si>
  <si>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</si>
  <si>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</si>
  <si>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</si>
  <si>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</si>
  <si>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</si>
  <si>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</si>
  <si>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</si>
  <si>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</si>
  <si>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</si>
  <si>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</si>
  <si>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</si>
  <si>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</si>
  <si>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</si>
  <si>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</si>
  <si>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</si>
  <si>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</si>
  <si>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</si>
  <si>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</si>
  <si>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</si>
  <si>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</si>
  <si>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</si>
  <si>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</si>
  <si>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</si>
  <si>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</si>
  <si>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</si>
  <si>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</si>
  <si>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</si>
  <si>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</si>
  <si>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</si>
  <si>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</si>
  <si>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</si>
  <si>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</si>
  <si>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</si>
  <si>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</si>
  <si>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</si>
  <si>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</si>
  <si>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</si>
  <si>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</si>
  <si>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</si>
  <si>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</si>
  <si>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</si>
  <si>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</si>
  <si>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</si>
  <si>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</si>
  <si>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</si>
  <si>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</si>
  <si>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</si>
  <si>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</si>
  <si>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</si>
  <si>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</si>
  <si>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</si>
  <si>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</si>
  <si>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</si>
  <si>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</si>
  <si>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</si>
  <si>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</si>
  <si>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</si>
  <si>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</si>
  <si>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</si>
  <si>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</si>
  <si>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</si>
  <si>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</si>
  <si>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</si>
  <si>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</si>
  <si>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</si>
  <si>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</si>
  <si>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</si>
  <si>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</si>
  <si>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</si>
  <si>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</si>
  <si>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</si>
  <si>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</si>
  <si>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</si>
  <si>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</si>
  <si>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</si>
  <si>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</si>
  <si>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</si>
  <si>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</si>
  <si>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</si>
  <si>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</si>
  <si>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</si>
  <si>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</si>
  <si>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</si>
  <si>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</si>
  <si>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</si>
  <si>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</si>
  <si>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</si>
  <si>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</si>
  <si>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</si>
  <si>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</si>
  <si>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</si>
  <si>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</si>
  <si>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</si>
  <si>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</si>
  <si>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</si>
  <si>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</si>
  <si>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</si>
  <si>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</si>
  <si>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</si>
  <si>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</si>
  <si>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</si>
  <si>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</si>
  <si>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</si>
  <si>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</si>
  <si>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</si>
  <si>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</si>
  <si>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</si>
  <si>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</si>
  <si>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</si>
  <si>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</si>
  <si>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</si>
  <si>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</si>
  <si>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</si>
  <si>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</si>
  <si>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</si>
  <si>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</si>
  <si>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</si>
  <si>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</si>
  <si>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</si>
  <si>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</si>
  <si>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</si>
  <si>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</si>
  <si>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</si>
  <si>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</si>
  <si>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</si>
  <si>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</si>
  <si>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</si>
  <si>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</si>
  <si>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</si>
  <si>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</si>
  <si>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</si>
  <si>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</si>
  <si>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</si>
  <si>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</si>
  <si>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</si>
  <si>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</si>
  <si>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</si>
  <si>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</si>
  <si>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</si>
  <si>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</si>
  <si>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</si>
  <si>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</si>
  <si>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</si>
  <si>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</si>
  <si>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</si>
  <si>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</si>
  <si>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</si>
  <si>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</si>
  <si>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</si>
  <si>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</si>
  <si>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</si>
  <si>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</si>
  <si>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</si>
  <si>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</si>
  <si>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</si>
  <si>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</si>
  <si>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</si>
  <si>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</si>
  <si>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</si>
  <si>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</si>
  <si>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</si>
  <si>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</si>
  <si>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</si>
  <si>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</si>
  <si>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</si>
  <si>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</si>
  <si>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</si>
  <si>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</si>
  <si>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</si>
  <si>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</si>
  <si>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</si>
  <si>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</si>
  <si>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</si>
  <si>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</si>
  <si>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</si>
  <si>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</si>
  <si>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</si>
  <si>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</si>
  <si>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</si>
  <si>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</si>
  <si>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</si>
  <si>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</si>
  <si>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</si>
  <si>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</si>
  <si>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</si>
  <si>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</si>
  <si>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</si>
  <si>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</si>
  <si>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</si>
  <si>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</si>
  <si>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</si>
  <si>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</si>
  <si>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</si>
  <si>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</si>
  <si>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</si>
  <si>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</si>
  <si>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</si>
  <si>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</si>
  <si>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</si>
  <si>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</si>
  <si>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</si>
  <si>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</si>
  <si>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</si>
  <si>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</si>
  <si>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</si>
  <si>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</si>
  <si>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</si>
  <si>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</si>
  <si>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</si>
  <si>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</si>
  <si>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</si>
  <si>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</si>
  <si>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</si>
  <si>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</si>
  <si>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</si>
  <si>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</si>
  <si>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</si>
  <si>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</si>
  <si>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</si>
  <si>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</si>
  <si>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</si>
  <si>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</si>
  <si>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</si>
  <si>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</si>
  <si>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</si>
  <si>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</si>
  <si>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</si>
  <si>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</si>
  <si>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</si>
  <si>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</si>
  <si>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</si>
  <si>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</si>
  <si>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</si>
  <si>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</si>
  <si>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</si>
  <si>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</si>
  <si>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</si>
  <si>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</si>
  <si>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</si>
  <si>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</si>
  <si>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</si>
  <si>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</si>
  <si>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</si>
  <si>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</si>
  <si>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</si>
  <si>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</si>
  <si>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</si>
  <si>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</si>
  <si>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</si>
  <si>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</si>
  <si>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</si>
  <si>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</si>
  <si>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</si>
  <si>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</si>
  <si>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</si>
  <si>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</si>
  <si>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</si>
  <si>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</si>
  <si>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</si>
  <si>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</si>
  <si>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</si>
  <si>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</si>
  <si>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</si>
  <si>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</si>
  <si>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</si>
  <si>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</si>
  <si>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</si>
  <si>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</si>
  <si>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</si>
  <si>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</si>
  <si>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</si>
  <si>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</si>
  <si>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</si>
  <si>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</si>
  <si>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</si>
  <si>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</si>
  <si>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</si>
  <si>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</si>
  <si>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</si>
  <si>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</si>
  <si>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</si>
  <si>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</si>
  <si>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</si>
  <si>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</si>
  <si>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</si>
  <si>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</si>
  <si>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</si>
  <si>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</si>
  <si>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</si>
  <si>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</si>
  <si>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</si>
  <si>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</si>
  <si>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</si>
  <si>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</si>
  <si>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</si>
  <si>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</si>
  <si>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</si>
  <si>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</si>
  <si>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</si>
  <si>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</si>
  <si>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</si>
  <si>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</si>
  <si>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</si>
  <si>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</si>
  <si>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</si>
  <si>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</si>
  <si>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</si>
  <si>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</si>
  <si>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</si>
  <si>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</si>
  <si>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</si>
  <si>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</si>
  <si>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</si>
  <si>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</si>
  <si>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</si>
  <si>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</si>
  <si>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</si>
  <si>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</si>
  <si>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</si>
  <si>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</si>
  <si>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</si>
  <si>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</si>
  <si>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</si>
  <si>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</si>
  <si>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</si>
  <si>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</si>
  <si>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</si>
  <si>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</si>
  <si>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</si>
  <si>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</si>
  <si>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</si>
  <si>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</si>
  <si>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</si>
  <si>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</si>
  <si>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</si>
  <si>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</si>
  <si>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</si>
  <si>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</si>
  <si>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</si>
  <si>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</si>
  <si>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</si>
  <si>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</si>
  <si>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</si>
  <si>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</si>
  <si>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</si>
  <si>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</si>
  <si>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</si>
  <si>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</si>
  <si>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</si>
  <si>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</si>
  <si>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</si>
  <si>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</si>
  <si>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</si>
  <si>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</si>
  <si>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</si>
  <si>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</si>
  <si>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</si>
  <si>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</si>
  <si>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</si>
  <si>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</si>
  <si>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</si>
  <si>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</si>
  <si>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</si>
  <si>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</si>
  <si>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</si>
  <si>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</si>
  <si>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</si>
  <si>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</si>
  <si>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</si>
  <si>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</si>
  <si>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</si>
  <si>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</si>
  <si>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</si>
  <si>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</si>
  <si>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</si>
  <si>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</si>
  <si>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</si>
  <si>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</si>
  <si>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</si>
  <si>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</si>
  <si>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</si>
  <si>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</si>
  <si>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</si>
  <si>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</si>
  <si>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</si>
  <si>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</si>
  <si>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</si>
  <si>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</si>
  <si>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</si>
  <si>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</si>
  <si>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</si>
  <si>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</si>
  <si>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</si>
  <si>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</si>
  <si>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</si>
  <si>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</si>
  <si>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</si>
  <si>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</si>
  <si>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</si>
  <si>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</si>
  <si>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</si>
  <si>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</si>
  <si>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</si>
  <si>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</si>
  <si>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</si>
  <si>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</si>
  <si>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</si>
  <si>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</si>
  <si>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</si>
  <si>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</si>
  <si>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</si>
  <si>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</si>
  <si>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</si>
  <si>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</si>
  <si>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</si>
  <si>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</si>
  <si>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</si>
  <si>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</si>
  <si>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</si>
  <si>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</si>
  <si>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</si>
  <si>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</si>
  <si>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</si>
  <si>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</si>
  <si>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</si>
  <si>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</si>
  <si>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</si>
  <si>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</si>
  <si>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</si>
  <si>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</si>
  <si>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</si>
  <si>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</si>
  <si>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</si>
  <si>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</si>
  <si>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</si>
  <si>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</si>
  <si>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</si>
  <si>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</si>
  <si>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</si>
  <si>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</si>
  <si>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</si>
  <si>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</si>
  <si>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</si>
  <si>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</si>
  <si>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</si>
  <si>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</si>
  <si>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</si>
  <si>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</si>
  <si>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</si>
  <si>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</si>
  <si>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</si>
  <si>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</si>
  <si>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</si>
  <si>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</si>
  <si>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</si>
  <si>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</si>
  <si>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</si>
  <si>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</si>
  <si>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</si>
  <si>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</si>
  <si>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</si>
  <si>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</si>
  <si>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</si>
  <si>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</si>
  <si>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</si>
  <si>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</si>
  <si>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</si>
  <si>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</si>
  <si>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</si>
  <si>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</si>
  <si>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</si>
  <si>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</si>
  <si>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</si>
  <si>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</si>
  <si>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</si>
  <si>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</si>
  <si>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</si>
  <si>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</si>
  <si>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</si>
  <si>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</si>
  <si>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</si>
  <si>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</si>
  <si>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</si>
  <si>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</si>
  <si>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</si>
  <si>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</si>
  <si>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</si>
  <si>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</si>
  <si>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</si>
  <si>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</si>
  <si>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</si>
  <si>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</si>
  <si>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</si>
  <si>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</si>
  <si>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</si>
  <si>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</si>
  <si>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</si>
  <si>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</si>
  <si>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</si>
  <si>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</si>
  <si>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</si>
  <si>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</si>
  <si>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</si>
  <si>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</si>
  <si>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</si>
  <si>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</si>
  <si>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</si>
  <si>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</si>
  <si>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</si>
  <si>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</si>
  <si>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</si>
  <si>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</si>
  <si>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</si>
  <si>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</si>
  <si>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</si>
  <si>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</si>
  <si>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</si>
  <si>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</si>
  <si>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</si>
  <si>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</si>
  <si>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</si>
  <si>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</si>
  <si>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</si>
  <si>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</si>
  <si>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</si>
  <si>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</si>
  <si>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</si>
  <si>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</si>
  <si>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</si>
  <si>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</si>
  <si>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</si>
  <si>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</si>
  <si>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</si>
  <si>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</si>
  <si>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</si>
  <si>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</si>
  <si>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</si>
  <si>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</si>
  <si>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</si>
  <si>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</si>
  <si>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</si>
  <si>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</si>
  <si>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</si>
  <si>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</si>
  <si>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</si>
  <si>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</si>
  <si>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</si>
  <si>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</si>
  <si>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</si>
  <si>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</si>
  <si>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</si>
  <si>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</si>
  <si>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</si>
  <si>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</si>
  <si>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</si>
  <si>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</si>
  <si>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</si>
  <si>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</si>
  <si>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</si>
  <si>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</si>
  <si>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</si>
  <si>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</si>
  <si>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</si>
  <si>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</si>
  <si>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</si>
  <si>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</si>
  <si>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</si>
  <si>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</si>
  <si>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</si>
  <si>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</si>
  <si>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</si>
  <si>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</si>
  <si>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</si>
  <si>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</si>
  <si>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</si>
  <si>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</si>
  <si>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</si>
  <si>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</si>
  <si>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</si>
  <si>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</si>
  <si>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</si>
  <si>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</si>
  <si>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</si>
  <si>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</si>
  <si>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</si>
  <si>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</si>
  <si>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</si>
  <si>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</si>
  <si>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</si>
  <si>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</si>
  <si>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</si>
  <si>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</si>
  <si>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</si>
  <si>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</si>
  <si>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</si>
  <si>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</si>
  <si>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</si>
  <si>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</si>
  <si>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</si>
  <si>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</si>
  <si>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</si>
  <si>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</si>
  <si>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</si>
  <si>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</si>
  <si>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</si>
  <si>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</si>
  <si>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</si>
  <si>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</si>
  <si>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</si>
  <si>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</si>
  <si>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</si>
  <si>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</si>
  <si>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</si>
  <si>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</si>
  <si>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</si>
  <si>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</si>
  <si>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</si>
  <si>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</si>
  <si>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</si>
  <si>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</si>
  <si>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</si>
  <si>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</si>
  <si>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</si>
  <si>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</si>
  <si>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</si>
  <si>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</si>
  <si>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</si>
  <si>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</si>
  <si>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</si>
  <si>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</si>
  <si>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</si>
  <si>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</si>
  <si>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</si>
  <si>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</si>
  <si>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</si>
  <si>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</si>
  <si>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</si>
  <si>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</si>
  <si>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</si>
  <si>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</si>
  <si>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</si>
  <si>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</si>
  <si>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</si>
  <si>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</si>
  <si>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</si>
  <si>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</si>
  <si>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</si>
  <si>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</si>
  <si>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</si>
  <si>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</si>
  <si>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</si>
  <si>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</si>
  <si>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</si>
  <si>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</si>
  <si>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</si>
  <si>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</si>
  <si>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</si>
  <si>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</si>
  <si>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</si>
  <si>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</si>
  <si>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</si>
  <si>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</si>
  <si>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</si>
  <si>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</si>
  <si>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</si>
  <si>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</si>
  <si>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</si>
  <si>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</si>
  <si>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</si>
  <si>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</si>
  <si>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</si>
  <si>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</si>
  <si>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</si>
  <si>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</si>
  <si>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</si>
  <si>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</si>
  <si>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</si>
  <si>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</si>
  <si>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</si>
  <si>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</si>
  <si>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</si>
  <si>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</si>
  <si>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</si>
  <si>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</si>
  <si>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</si>
  <si>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</si>
  <si>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</si>
  <si>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</si>
  <si>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</si>
  <si>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</si>
  <si>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</si>
  <si>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</si>
  <si>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</si>
  <si>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</si>
  <si>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</si>
  <si>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</si>
  <si>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</si>
  <si>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</si>
  <si>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</si>
  <si>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</si>
  <si>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</si>
  <si>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</si>
  <si>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</si>
  <si>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</si>
  <si>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</si>
  <si>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</si>
  <si>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</si>
  <si>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</si>
  <si>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</si>
  <si>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</si>
  <si>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</si>
  <si>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</si>
  <si>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</si>
  <si>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</si>
  <si>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</si>
  <si>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</si>
  <si>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</si>
  <si>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</si>
  <si>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</si>
  <si>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</si>
  <si>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</si>
  <si>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</si>
  <si>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</si>
  <si>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</si>
  <si>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</si>
  <si>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</si>
  <si>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</si>
  <si>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</si>
  <si>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</si>
  <si>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</si>
  <si>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</si>
  <si>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</si>
  <si>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</si>
  <si>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</si>
  <si>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</si>
  <si>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</si>
  <si>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</si>
  <si>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</si>
  <si>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</si>
  <si>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</si>
  <si>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</si>
  <si>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</si>
  <si>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</si>
  <si>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</si>
  <si>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</si>
  <si>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</si>
  <si>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</si>
  <si>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</si>
  <si>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</si>
  <si>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</si>
  <si>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</si>
  <si>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</si>
  <si>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</si>
  <si>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</si>
  <si>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</si>
  <si>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</si>
  <si>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</si>
  <si>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</si>
  <si>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</si>
  <si>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</si>
  <si>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</si>
  <si>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</si>
  <si>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</si>
  <si>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</si>
  <si>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</si>
  <si>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</si>
  <si>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</si>
  <si>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</si>
  <si>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</si>
  <si>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</si>
  <si>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</si>
  <si>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</si>
  <si>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</si>
  <si>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</si>
  <si>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</si>
  <si>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</si>
  <si>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</si>
  <si>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</si>
  <si>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</si>
  <si>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</si>
  <si>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</si>
  <si>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</si>
  <si>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</si>
  <si>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</si>
  <si>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</si>
  <si>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</si>
  <si>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</si>
  <si>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</si>
  <si>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</si>
  <si>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</si>
  <si>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</si>
  <si>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</si>
  <si>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</si>
  <si>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</si>
  <si>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</si>
  <si>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</si>
  <si>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</si>
  <si>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</si>
  <si>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</si>
  <si>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</si>
  <si>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</si>
  <si>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</si>
  <si>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</si>
  <si>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</si>
  <si>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</si>
  <si>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</si>
  <si>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</si>
  <si>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</si>
  <si>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</si>
  <si>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</si>
  <si>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</si>
  <si>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</si>
  <si>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</si>
  <si>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</si>
  <si>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</si>
  <si>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</si>
  <si>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</si>
  <si>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</si>
  <si>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</si>
  <si>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</si>
  <si>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</si>
  <si>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</si>
  <si>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</si>
  <si>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</si>
  <si>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</si>
  <si>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</si>
  <si>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</si>
  <si>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</si>
  <si>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</si>
  <si>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</si>
  <si>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</si>
  <si>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</si>
  <si>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</si>
  <si>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</si>
  <si>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</si>
  <si>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</si>
  <si>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</si>
  <si>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</si>
  <si>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</si>
  <si>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</si>
  <si>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</si>
  <si>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</si>
  <si>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</si>
  <si>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</si>
  <si>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</si>
  <si>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</si>
  <si>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</si>
  <si>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</si>
  <si>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</si>
  <si>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</si>
  <si>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</si>
  <si>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</si>
  <si>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</si>
  <si>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</si>
  <si>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</si>
  <si>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</si>
  <si>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</si>
  <si>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</si>
  <si>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</si>
  <si>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</si>
  <si>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</si>
  <si>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</si>
  <si>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</si>
  <si>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</si>
  <si>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</si>
  <si>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</si>
  <si>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</si>
  <si>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</si>
  <si>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</si>
  <si>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</si>
  <si>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</si>
  <si>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</si>
  <si>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</si>
  <si>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</si>
  <si>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</si>
  <si>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</si>
  <si>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</si>
  <si>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</si>
  <si>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</si>
  <si>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</si>
  <si>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</si>
  <si>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</si>
  <si>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</si>
  <si>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</si>
  <si>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</si>
  <si>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</si>
  <si>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</si>
  <si>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</si>
  <si>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</si>
  <si>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</si>
  <si>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</si>
  <si>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</si>
  <si>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</si>
  <si>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</si>
  <si>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</si>
  <si>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</si>
  <si>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</si>
  <si>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</si>
  <si>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</si>
  <si>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</si>
  <si>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</si>
  <si>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</si>
  <si>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</si>
  <si>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</si>
  <si>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</si>
  <si>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</si>
  <si>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</si>
  <si>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</si>
  <si>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</si>
  <si>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</si>
  <si>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</si>
  <si>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</si>
  <si>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</si>
  <si>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</si>
  <si>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</si>
  <si>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</si>
  <si>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</si>
  <si>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</si>
  <si>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</si>
  <si>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</si>
  <si>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</si>
  <si>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</si>
  <si>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</si>
  <si>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</si>
  <si>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</si>
  <si>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</si>
  <si>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</si>
  <si>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</si>
  <si>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</si>
  <si>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</si>
  <si>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</si>
  <si>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</si>
  <si>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</si>
  <si>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</si>
  <si>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</si>
  <si>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</si>
  <si>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</si>
  <si>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</si>
  <si>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</si>
  <si>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</si>
  <si>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</si>
  <si>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</si>
  <si>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</si>
  <si>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</si>
  <si>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</si>
  <si>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</si>
  <si>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</si>
  <si>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</si>
  <si>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</si>
  <si>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</si>
  <si>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</si>
  <si>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</si>
  <si>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</si>
  <si>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</si>
  <si>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</si>
  <si>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</si>
  <si>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</si>
  <si>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</si>
  <si>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</si>
  <si>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</si>
  <si>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</si>
  <si>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</si>
  <si>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</si>
  <si>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</si>
  <si>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</si>
  <si>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</si>
  <si>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</si>
  <si>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</si>
  <si>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</si>
  <si>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</si>
  <si>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</si>
  <si>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</si>
  <si>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</si>
  <si>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</si>
  <si>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</si>
  <si>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</si>
  <si>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</si>
  <si>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</si>
  <si>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</si>
  <si>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</si>
  <si>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</si>
  <si>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</si>
  <si>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</si>
  <si>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</si>
  <si>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</si>
  <si>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</si>
  <si>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</si>
  <si>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</si>
  <si>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</si>
  <si>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</si>
  <si>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</si>
  <si>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</si>
  <si>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</si>
  <si>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</si>
  <si>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</si>
  <si>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</si>
  <si>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</si>
  <si>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</si>
  <si>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</si>
  <si>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</si>
  <si>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</si>
  <si>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</si>
  <si>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</si>
  <si>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</si>
  <si>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</si>
  <si>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</si>
  <si>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</si>
  <si>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</si>
  <si>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</si>
  <si>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</si>
  <si>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</si>
  <si>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</si>
  <si>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</si>
  <si>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</si>
  <si>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</si>
  <si>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</si>
  <si>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</si>
  <si>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</si>
  <si>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</si>
  <si>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</si>
  <si>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</si>
  <si>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</si>
  <si>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</si>
  <si>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</si>
  <si>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</si>
  <si>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</si>
  <si>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</si>
  <si>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</si>
  <si>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</si>
  <si>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</si>
  <si>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</si>
  <si>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</si>
  <si>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</si>
  <si>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</si>
  <si>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</si>
  <si>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</si>
  <si>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</si>
  <si>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</si>
  <si>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</si>
  <si>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</si>
  <si>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</si>
  <si>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</si>
  <si>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</si>
  <si>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</si>
  <si>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</si>
  <si>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</si>
  <si>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</si>
  <si>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</si>
  <si>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</si>
  <si>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</si>
  <si>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</si>
  <si>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</si>
  <si>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</si>
  <si>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</si>
  <si>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</si>
  <si>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</si>
  <si>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</si>
  <si>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</si>
  <si>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</si>
  <si>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</si>
  <si>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</si>
  <si>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</si>
  <si>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</si>
  <si>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</si>
  <si>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</si>
  <si>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</si>
  <si>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</si>
  <si>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</si>
  <si>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</si>
  <si>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</si>
  <si>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</si>
  <si>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</si>
  <si>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</si>
  <si>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</si>
  <si>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</si>
  <si>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</si>
  <si>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</si>
  <si>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</si>
  <si>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</si>
  <si>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</si>
  <si>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</si>
  <si>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</si>
  <si>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</si>
  <si>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</si>
  <si>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</si>
  <si>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</si>
  <si>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</si>
  <si>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</si>
  <si>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</si>
  <si>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</si>
  <si>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</si>
  <si>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</si>
  <si>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</si>
  <si>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</si>
  <si>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</si>
  <si>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</si>
  <si>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</si>
  <si>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</si>
  <si>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</si>
  <si>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</si>
  <si>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</si>
  <si>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</si>
  <si>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</si>
  <si>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</si>
  <si>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</si>
  <si>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</si>
  <si>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</si>
  <si>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</si>
  <si>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</si>
  <si>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</si>
  <si>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</si>
  <si>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</si>
  <si>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</si>
  <si>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</si>
  <si>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</si>
  <si>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</si>
  <si>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</si>
  <si>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</si>
  <si>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</si>
  <si>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</si>
  <si>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</si>
  <si>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</si>
  <si>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</si>
  <si>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</si>
  <si>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</si>
  <si>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</si>
  <si>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</si>
  <si>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</si>
  <si>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</si>
  <si>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</si>
  <si>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</si>
  <si>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</si>
  <si>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</si>
  <si>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</si>
  <si>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</si>
  <si>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</si>
  <si>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</si>
  <si>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</si>
  <si>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</si>
  <si>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</si>
  <si>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</si>
  <si>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</si>
  <si>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</si>
  <si>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</si>
  <si>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</si>
  <si>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</si>
  <si>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</si>
  <si>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</si>
  <si>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</si>
  <si>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</si>
  <si>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</si>
  <si>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</si>
  <si>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</si>
  <si>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</si>
  <si>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</si>
  <si>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</si>
  <si>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</si>
  <si>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</si>
  <si>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</si>
  <si>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</si>
  <si>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</si>
  <si>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</si>
  <si>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</si>
  <si>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</si>
  <si>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</si>
  <si>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</si>
  <si>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</si>
  <si>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</si>
  <si>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</si>
  <si>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</si>
  <si>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</si>
  <si>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</si>
  <si>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</si>
  <si>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</si>
  <si>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</si>
  <si>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</si>
  <si>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</si>
  <si>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</si>
  <si>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</si>
  <si>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</si>
  <si>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</si>
  <si>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</si>
  <si>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</si>
  <si>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</si>
  <si>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</si>
  <si>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</si>
  <si>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</si>
  <si>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</si>
  <si>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</si>
  <si>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</si>
  <si>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</si>
  <si>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</si>
  <si>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</si>
  <si>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</si>
  <si>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</si>
  <si>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</si>
  <si>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</si>
  <si>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</si>
  <si>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</si>
  <si>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</si>
  <si>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</si>
  <si>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</si>
  <si>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</si>
  <si>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</si>
  <si>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</si>
  <si>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</si>
  <si>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</si>
  <si>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</si>
  <si>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</si>
  <si>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</si>
  <si>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</si>
  <si>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</si>
  <si>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</si>
  <si>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</si>
  <si>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</si>
  <si>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</si>
  <si>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</si>
  <si>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</si>
  <si>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</si>
  <si>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</si>
  <si>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</si>
  <si>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</si>
  <si>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</si>
  <si>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</si>
  <si>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</si>
  <si>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</si>
  <si>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</si>
  <si>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</si>
  <si>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</si>
  <si>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</si>
  <si>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</si>
  <si>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</si>
  <si>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</si>
  <si>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</si>
  <si>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</si>
  <si>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</si>
  <si>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</si>
  <si>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</si>
  <si>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</si>
  <si>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</si>
  <si>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</si>
  <si>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</si>
  <si>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</si>
  <si>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</si>
  <si>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</si>
  <si>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</si>
  <si>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</si>
  <si>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</si>
  <si>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</si>
  <si>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</si>
  <si>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</si>
  <si>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</si>
  <si>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</si>
  <si>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</si>
  <si>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</si>
  <si>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</si>
  <si>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</si>
  <si>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</si>
  <si>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</si>
  <si>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</si>
  <si>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</si>
  <si>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</si>
  <si>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</si>
  <si>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</si>
  <si>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</si>
  <si>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</si>
  <si>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</si>
  <si>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</si>
  <si>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</si>
  <si>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</si>
  <si>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</si>
  <si>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</si>
  <si>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</si>
  <si>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</si>
  <si>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</si>
  <si>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</si>
  <si>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</si>
  <si>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</si>
  <si>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</si>
  <si>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</si>
  <si>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</si>
  <si>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</si>
  <si>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</si>
  <si>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</si>
  <si>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</si>
  <si>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</si>
  <si>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</si>
  <si>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</si>
  <si>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</si>
  <si>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</si>
  <si>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</si>
  <si>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</si>
  <si>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</si>
  <si>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</si>
  <si>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</si>
  <si>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</si>
  <si>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</si>
  <si>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</si>
  <si>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</si>
  <si>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</si>
  <si>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</si>
  <si>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</si>
  <si>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</si>
  <si>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</si>
  <si>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</si>
  <si>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</si>
  <si>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</si>
  <si>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</si>
  <si>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</si>
  <si>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</si>
  <si>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</si>
  <si>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</si>
  <si>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</si>
  <si>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</si>
  <si>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</si>
  <si>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</si>
  <si>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</si>
  <si>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</si>
  <si>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</si>
  <si>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</si>
  <si>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</si>
  <si>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</si>
  <si>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</si>
  <si>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</si>
  <si>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</si>
  <si>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</si>
  <si>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</si>
  <si>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</si>
  <si>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</si>
  <si>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</si>
  <si>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</si>
  <si>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</si>
  <si>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</si>
  <si>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</si>
  <si>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</si>
  <si>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</si>
  <si>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</si>
  <si>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</si>
  <si>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</si>
  <si>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</si>
  <si>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</si>
  <si>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</si>
  <si>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</si>
  <si>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</si>
  <si>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</si>
  <si>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</si>
  <si>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</si>
  <si>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</si>
  <si>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</si>
  <si>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</si>
  <si>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</si>
  <si>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</si>
  <si>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</si>
  <si>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</si>
  <si>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</si>
  <si>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</si>
  <si>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</si>
  <si>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</si>
  <si>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</si>
  <si>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</si>
  <si>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</si>
  <si>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</si>
  <si>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</si>
  <si>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</si>
  <si>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</si>
  <si>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</si>
  <si>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</si>
  <si>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</si>
  <si>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</si>
  <si>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</si>
  <si>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</si>
  <si>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</si>
  <si>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</si>
  <si>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</si>
  <si>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</si>
  <si>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</si>
  <si>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</si>
  <si>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</si>
  <si>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</si>
  <si>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</si>
  <si>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</si>
  <si>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</si>
  <si>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</si>
  <si>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</si>
  <si>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</si>
  <si>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</si>
  <si>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</si>
  <si>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</si>
  <si>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</si>
  <si>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</si>
  <si>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</si>
  <si>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</si>
  <si>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</si>
  <si>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</si>
  <si>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</si>
  <si>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</si>
  <si>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</si>
  <si>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</si>
  <si>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</si>
  <si>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</si>
  <si>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</si>
  <si>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</si>
  <si>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</si>
  <si>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</si>
  <si>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</si>
  <si>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</si>
  <si>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</si>
  <si>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</si>
  <si>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</si>
  <si>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</si>
  <si>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</si>
  <si>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</si>
  <si>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</si>
  <si>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</si>
  <si>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</si>
  <si>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</si>
  <si>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</si>
  <si>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</si>
  <si>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</si>
  <si>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</si>
  <si>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</si>
  <si>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</si>
  <si>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</si>
  <si>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</si>
  <si>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</si>
  <si>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</si>
  <si>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</si>
  <si>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</si>
  <si>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</si>
  <si>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</si>
  <si>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</si>
  <si>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</si>
  <si>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</si>
  <si>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</si>
  <si>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</si>
  <si>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</si>
  <si>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</si>
  <si>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</si>
  <si>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</si>
  <si>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</si>
  <si>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</si>
  <si>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</si>
  <si>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</si>
  <si>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</si>
  <si>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</si>
  <si>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</si>
  <si>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</si>
  <si>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</si>
  <si>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</si>
  <si>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</si>
  <si>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</si>
  <si>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</si>
  <si>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</si>
  <si>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</si>
  <si>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</si>
  <si>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</si>
  <si>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</si>
  <si>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</si>
  <si>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</si>
  <si>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</si>
  <si>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</si>
  <si>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</si>
  <si>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</si>
  <si>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</si>
  <si>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</si>
  <si>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</si>
  <si>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</si>
  <si>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</si>
  <si>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</si>
  <si>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</si>
  <si>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</si>
  <si>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</si>
  <si>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</si>
  <si>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</si>
  <si>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</si>
  <si>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</si>
  <si>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</si>
  <si>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</si>
  <si>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</si>
  <si>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</si>
  <si>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</si>
  <si>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</si>
  <si>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</si>
  <si>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</si>
  <si>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</si>
  <si>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</si>
  <si>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</si>
  <si>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</si>
  <si>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</si>
  <si>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</si>
  <si>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</si>
  <si>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</si>
  <si>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</si>
  <si>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</si>
  <si>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</si>
  <si>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</si>
  <si>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</si>
  <si>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</si>
  <si>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</si>
  <si>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</si>
  <si>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</si>
  <si>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</si>
  <si>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</si>
  <si>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</si>
  <si>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</si>
  <si>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</si>
  <si>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</si>
  <si>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</si>
  <si>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</si>
  <si>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</si>
  <si>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</si>
  <si>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</si>
  <si>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</si>
  <si>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</si>
  <si>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</si>
  <si>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</si>
  <si>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</si>
  <si>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</si>
  <si>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</si>
  <si>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</si>
  <si>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</si>
  <si>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</si>
  <si>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</si>
  <si>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</si>
  <si>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</si>
  <si>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</si>
  <si>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</si>
  <si>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</si>
  <si>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</si>
  <si>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</si>
  <si>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</si>
  <si>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</si>
  <si>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</si>
  <si>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</si>
  <si>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</si>
  <si>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</si>
  <si>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</si>
  <si>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</si>
  <si>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</si>
  <si>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</si>
  <si>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</si>
  <si>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</si>
  <si>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</si>
  <si>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</si>
  <si>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</si>
  <si>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</si>
  <si>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</si>
  <si>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</si>
  <si>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</si>
  <si>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</si>
  <si>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</si>
  <si>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</si>
  <si>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</si>
  <si>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</si>
  <si>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</si>
  <si>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</si>
  <si>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</si>
  <si>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</si>
  <si>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</si>
  <si>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</si>
  <si>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</si>
  <si>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</si>
  <si>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</si>
  <si>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</si>
  <si>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</si>
  <si>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</si>
  <si>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</si>
  <si>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</si>
  <si>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</si>
  <si>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</si>
  <si>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</si>
  <si>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</si>
  <si>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</si>
  <si>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</si>
  <si>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</si>
  <si>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</si>
  <si>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</si>
  <si>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</si>
  <si>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</si>
  <si>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</si>
  <si>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</si>
  <si>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</si>
  <si>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</si>
  <si>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</si>
  <si>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</si>
  <si>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</si>
  <si>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</si>
  <si>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</si>
  <si>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</si>
  <si>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</si>
  <si>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</si>
  <si>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</si>
  <si>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</si>
  <si>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</si>
  <si>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</si>
  <si>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</si>
  <si>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</si>
  <si>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</si>
  <si>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</si>
  <si>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</si>
  <si>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</si>
  <si>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</si>
  <si>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</si>
  <si>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</si>
  <si>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</si>
  <si>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</si>
  <si>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</si>
  <si>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</si>
  <si>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</si>
  <si>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</si>
  <si>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</si>
  <si>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</si>
  <si>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</si>
  <si>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</si>
  <si>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</si>
  <si>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</si>
  <si>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</si>
  <si>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</si>
  <si>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</si>
  <si>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</si>
  <si>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</si>
  <si>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</si>
  <si>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</si>
  <si>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</si>
  <si>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</si>
  <si>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</si>
  <si>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</si>
  <si>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</si>
  <si>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</si>
  <si>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</si>
  <si>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</si>
  <si>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</si>
  <si>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</si>
  <si>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</si>
  <si>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</si>
  <si>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</si>
  <si>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</si>
  <si>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</si>
  <si>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</si>
  <si>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</si>
  <si>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</si>
  <si>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</si>
  <si>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</si>
  <si>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</si>
  <si>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</si>
  <si>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</si>
  <si>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</si>
  <si>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</si>
  <si>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</si>
  <si>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</si>
  <si>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</si>
  <si>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</si>
  <si>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</si>
  <si>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</si>
  <si>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</si>
  <si>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</si>
  <si>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</si>
  <si>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</si>
  <si>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</si>
  <si>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</si>
  <si>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</si>
  <si>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</si>
  <si>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</si>
  <si>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</si>
  <si>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</si>
  <si>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</si>
  <si>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</si>
  <si>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</si>
  <si>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</si>
  <si>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</si>
  <si>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</si>
  <si>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</si>
  <si>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</si>
  <si>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</si>
  <si>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</si>
  <si>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</si>
  <si>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</si>
  <si>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</si>
  <si>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</si>
  <si>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</si>
  <si>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</si>
  <si>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</si>
  <si>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</si>
  <si>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</si>
  <si>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</si>
  <si>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</si>
  <si>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</si>
  <si>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</si>
  <si>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</si>
  <si>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</si>
  <si>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</si>
  <si>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</si>
  <si>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</si>
  <si>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</si>
  <si>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</si>
  <si>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</si>
  <si>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</si>
  <si>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</si>
  <si>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</si>
  <si>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</si>
  <si>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</si>
  <si>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</si>
  <si>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</si>
  <si>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</si>
  <si>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</si>
  <si>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</si>
  <si>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</si>
  <si>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</si>
  <si>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</si>
  <si>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</si>
  <si>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</si>
  <si>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</si>
  <si>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</si>
  <si>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</si>
  <si>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</si>
  <si>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</si>
  <si>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</si>
  <si>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</si>
  <si>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</si>
  <si>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</si>
  <si>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</si>
  <si>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</si>
  <si>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</si>
  <si>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</si>
  <si>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</si>
  <si>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</si>
  <si>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</si>
  <si>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</si>
  <si>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</si>
  <si>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</si>
  <si>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</si>
  <si>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</si>
  <si>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</si>
  <si>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</si>
  <si>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</si>
  <si>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</si>
  <si>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</si>
  <si>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</si>
  <si>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</si>
  <si>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</si>
  <si>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</si>
  <si>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</si>
  <si>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</si>
  <si>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</si>
  <si>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</si>
  <si>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</si>
  <si>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</si>
  <si>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</si>
  <si>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</si>
  <si>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</si>
  <si>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</si>
  <si>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</si>
  <si>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</si>
  <si>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</si>
  <si>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</si>
  <si>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</si>
  <si>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</si>
  <si>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</si>
  <si>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</si>
  <si>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</si>
  <si>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</si>
  <si>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</si>
  <si>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</si>
  <si>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</si>
  <si>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</si>
  <si>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</si>
  <si>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</si>
  <si>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</si>
  <si>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</si>
  <si>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</si>
  <si>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</si>
  <si>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</si>
  <si>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</si>
  <si>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</si>
  <si>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</si>
  <si>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</si>
  <si>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</si>
  <si>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</si>
  <si>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</si>
  <si>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</si>
  <si>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</si>
  <si>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</si>
  <si>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</si>
  <si>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</si>
  <si>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</si>
  <si>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</si>
  <si>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</si>
  <si>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</si>
  <si>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</si>
  <si>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</si>
  <si>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</si>
  <si>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</si>
  <si>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</si>
  <si>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</si>
  <si>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</si>
  <si>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</si>
  <si>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</si>
  <si>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</si>
  <si>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</si>
  <si>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</si>
  <si>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</si>
  <si>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</si>
  <si>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</si>
  <si>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</si>
  <si>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</si>
  <si>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</si>
  <si>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</si>
  <si>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</si>
  <si>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</si>
  <si>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</si>
  <si>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</si>
  <si>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</si>
  <si>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</si>
  <si>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</si>
  <si>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</si>
  <si>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</si>
  <si>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</si>
  <si>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</si>
  <si>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</si>
  <si>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</si>
  <si>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</si>
  <si>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</si>
  <si>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</si>
  <si>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</si>
  <si>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</si>
  <si>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</si>
  <si>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</si>
  <si>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</si>
  <si>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</si>
  <si>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</si>
  <si>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</si>
  <si>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</si>
  <si>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</si>
  <si>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</si>
  <si>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</si>
  <si>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</si>
  <si>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</si>
  <si>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</si>
  <si>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</si>
  <si>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</si>
  <si>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</si>
  <si>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</si>
  <si>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</si>
  <si>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</si>
  <si>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</si>
  <si>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</si>
  <si>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</si>
  <si>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</si>
  <si>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</si>
  <si>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</si>
  <si>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</si>
  <si>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</si>
  <si>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</si>
  <si>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</si>
  <si>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</si>
  <si>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</si>
  <si>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</si>
  <si>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</si>
  <si>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</si>
  <si>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</si>
  <si>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</si>
  <si>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</si>
  <si>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</si>
  <si>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</si>
  <si>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</si>
  <si>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</si>
  <si>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</si>
  <si>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</si>
  <si>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</si>
  <si>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</si>
  <si>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</si>
  <si>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</si>
  <si>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</si>
  <si>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</si>
  <si>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</si>
  <si>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</si>
  <si>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</si>
  <si>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</si>
  <si>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</si>
  <si>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</si>
  <si>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</si>
  <si>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</si>
  <si>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</si>
  <si>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</si>
  <si>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</si>
  <si>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</si>
  <si>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</si>
  <si>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</si>
  <si>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</si>
  <si>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</si>
  <si>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</si>
  <si>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</si>
  <si>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</si>
  <si>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</si>
  <si>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</si>
  <si>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</si>
  <si>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</si>
  <si>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</si>
  <si>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</si>
  <si>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</si>
  <si>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</si>
  <si>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</si>
  <si>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</si>
  <si>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</si>
  <si>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</si>
  <si>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</si>
  <si>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</si>
  <si>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</si>
  <si>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</si>
  <si>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</si>
  <si>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</si>
  <si>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</si>
  <si>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</si>
  <si>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</si>
  <si>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</si>
  <si>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</si>
  <si>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</si>
  <si>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</si>
  <si>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</si>
  <si>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</si>
  <si>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</si>
  <si>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</si>
  <si>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</si>
  <si>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</si>
  <si>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</si>
  <si>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</si>
  <si>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</si>
  <si>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</si>
  <si>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</si>
  <si>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</si>
  <si>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</si>
  <si>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</si>
  <si>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</si>
  <si>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</si>
  <si>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</si>
  <si>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</si>
  <si>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</si>
  <si>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</si>
  <si>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</si>
  <si>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</si>
  <si>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</si>
  <si>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</si>
  <si>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</si>
  <si>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</si>
  <si>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</si>
  <si>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</si>
  <si>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</si>
  <si>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</si>
  <si>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</si>
  <si>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</si>
  <si>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</si>
  <si>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</si>
  <si>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</si>
  <si>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</si>
  <si>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</si>
  <si>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</si>
  <si>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</si>
  <si>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</si>
  <si>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</si>
  <si>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</si>
  <si>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</si>
  <si>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</si>
  <si>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</si>
  <si>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</si>
  <si>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</si>
  <si>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</si>
  <si>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</si>
  <si>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</si>
  <si>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</si>
  <si>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</si>
  <si>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</si>
  <si>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</si>
  <si>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</si>
  <si>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</si>
  <si>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</si>
  <si>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</si>
  <si>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</si>
  <si>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</si>
  <si>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</si>
  <si>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</si>
  <si>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</si>
  <si>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</si>
  <si>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</si>
  <si>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</si>
  <si>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</si>
  <si>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</si>
  <si>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</si>
  <si>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</si>
  <si>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</si>
  <si>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</si>
  <si>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</si>
  <si>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</si>
  <si>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</si>
  <si>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</si>
  <si>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</si>
  <si>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</si>
  <si>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</si>
  <si>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</si>
  <si>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</si>
  <si>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</si>
  <si>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</si>
  <si>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</si>
  <si>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</si>
  <si>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</si>
  <si>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</si>
  <si>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</si>
  <si>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</si>
  <si>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</si>
  <si>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</si>
  <si>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</si>
  <si>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</si>
  <si>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</si>
  <si>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</si>
  <si>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</si>
  <si>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</si>
  <si>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</si>
  <si>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</si>
  <si>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</si>
  <si>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</si>
  <si>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</si>
  <si>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</si>
  <si>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</si>
  <si>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</si>
  <si>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</si>
  <si>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</si>
  <si>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</si>
  <si>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</si>
  <si>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</si>
  <si>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</si>
  <si>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</si>
  <si>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</si>
  <si>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</si>
  <si>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</si>
  <si>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</si>
  <si>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</si>
  <si>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</si>
  <si>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</si>
  <si>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</si>
  <si>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</si>
  <si>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</si>
  <si>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</si>
  <si>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</si>
  <si>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</si>
  <si>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</si>
  <si>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</si>
  <si>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</si>
  <si>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</si>
  <si>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</si>
  <si>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</si>
  <si>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</si>
  <si>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</si>
  <si>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</si>
  <si>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</si>
  <si>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</si>
  <si>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</si>
  <si>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</si>
  <si>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</si>
  <si>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</si>
  <si>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</si>
  <si>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</si>
  <si>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</si>
  <si>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</si>
  <si>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</si>
  <si>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</si>
  <si>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</si>
  <si>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</si>
  <si>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</si>
  <si>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</si>
  <si>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</si>
  <si>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</si>
  <si>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</si>
  <si>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</si>
  <si>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</si>
  <si>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</si>
  <si>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</si>
  <si>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</si>
  <si>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</si>
  <si>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</si>
  <si>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</si>
  <si>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</si>
  <si>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</si>
  <si>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</si>
  <si>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</si>
  <si>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</si>
  <si>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</si>
  <si>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</si>
  <si>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</si>
  <si>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</si>
  <si>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</si>
  <si>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</si>
  <si>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</si>
  <si>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</si>
  <si>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</si>
  <si>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</si>
  <si>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</si>
  <si>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</si>
  <si>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</si>
  <si>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</si>
  <si>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</si>
  <si>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</si>
  <si>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</si>
  <si>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</si>
  <si>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</si>
  <si>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</si>
  <si>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</si>
  <si>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</si>
  <si>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</si>
  <si>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</si>
  <si>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</si>
  <si>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</si>
  <si>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</si>
  <si>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</si>
  <si>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</si>
  <si>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</si>
  <si>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</si>
  <si>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</si>
  <si>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</si>
  <si>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</si>
  <si>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</si>
  <si>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</si>
  <si>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</si>
  <si>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</si>
  <si>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</si>
  <si>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</si>
  <si>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</si>
  <si>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</si>
  <si>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</si>
  <si>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</si>
  <si>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</si>
  <si>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</si>
  <si>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</si>
  <si>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</si>
  <si>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</si>
  <si>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</si>
  <si>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</si>
  <si>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</si>
  <si>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</si>
  <si>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</si>
  <si>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</si>
  <si>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</si>
  <si>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</si>
  <si>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</si>
  <si>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</si>
  <si>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</si>
  <si>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</si>
  <si>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</si>
  <si>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</si>
  <si>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</si>
  <si>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</si>
  <si>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</si>
  <si>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</si>
  <si>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</si>
  <si>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</si>
  <si>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</si>
  <si>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</si>
  <si>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</si>
  <si>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</si>
  <si>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</si>
  <si>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</si>
  <si>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</si>
  <si>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</si>
  <si>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</si>
  <si>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</si>
  <si>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</si>
  <si>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</si>
  <si>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</si>
  <si>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</si>
  <si>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</si>
  <si>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</si>
  <si>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</si>
  <si>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</si>
  <si>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</si>
  <si>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</si>
  <si>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</si>
  <si>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</si>
  <si>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</si>
  <si>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</si>
  <si>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</si>
  <si>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</si>
  <si>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</si>
  <si>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</si>
  <si>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</si>
  <si>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</si>
  <si>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</si>
  <si>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</si>
  <si>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</si>
  <si>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</si>
  <si>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</si>
  <si>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</si>
  <si>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</si>
  <si>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</si>
  <si>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</si>
  <si>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</si>
  <si>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</si>
  <si>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</si>
  <si>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</si>
  <si>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</si>
  <si>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</si>
  <si>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</si>
  <si>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</si>
  <si>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</si>
  <si>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</si>
  <si>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</si>
  <si>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</si>
  <si>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</si>
  <si>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</si>
  <si>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</si>
  <si>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</si>
  <si>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</si>
  <si>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</si>
  <si>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</si>
  <si>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</si>
  <si>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</si>
  <si>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</si>
  <si>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</si>
  <si>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</si>
  <si>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</si>
  <si>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</si>
  <si>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</si>
  <si>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</si>
  <si>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</si>
  <si>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</si>
  <si>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</si>
  <si>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</si>
  <si>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</si>
  <si>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</si>
  <si>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</si>
  <si>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</si>
  <si>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</si>
  <si>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</si>
  <si>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</si>
  <si>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</si>
  <si>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</si>
  <si>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</si>
  <si>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</si>
  <si>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</si>
  <si>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</si>
  <si>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</si>
  <si>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</si>
  <si>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</si>
  <si>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</si>
  <si>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</si>
  <si>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</si>
  <si>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</si>
  <si>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</si>
  <si>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</si>
  <si>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</si>
  <si>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</si>
  <si>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</si>
  <si>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</si>
  <si>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</si>
  <si>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</si>
  <si>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</si>
  <si>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</si>
  <si>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</si>
  <si>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</si>
  <si>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</si>
  <si>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</si>
  <si>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</si>
  <si>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</si>
  <si>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</si>
  <si>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</si>
  <si>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</si>
  <si>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</si>
  <si>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</si>
  <si>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</si>
  <si>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</si>
  <si>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</si>
  <si>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</si>
  <si>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</si>
  <si>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</si>
  <si>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</si>
  <si>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</si>
  <si>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</si>
  <si>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</si>
  <si>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</si>
  <si>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</si>
  <si>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</si>
  <si>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</si>
  <si>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</si>
  <si>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</si>
  <si>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</si>
  <si>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</si>
  <si>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</si>
  <si>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</si>
  <si>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</si>
  <si>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</si>
  <si>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</si>
  <si>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</si>
  <si>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</si>
  <si>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</si>
  <si>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</si>
  <si>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</si>
  <si>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</si>
  <si>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</si>
  <si>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</si>
  <si>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</si>
  <si>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</si>
  <si>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</si>
  <si>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</si>
  <si>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</si>
  <si>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</si>
  <si>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</si>
  <si>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</si>
  <si>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</si>
  <si>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</si>
  <si>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</si>
  <si>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</si>
  <si>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</si>
  <si>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</si>
  <si>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</si>
  <si>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</si>
  <si>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</si>
  <si>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</si>
  <si>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</si>
  <si>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</si>
  <si>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</si>
  <si>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</si>
  <si>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</si>
  <si>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</si>
  <si>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</si>
  <si>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</si>
  <si>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</si>
  <si>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</si>
  <si>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</si>
  <si>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</si>
  <si>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</si>
  <si>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</si>
  <si>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</si>
  <si>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</si>
  <si>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</si>
  <si>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</si>
  <si>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</si>
  <si>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</si>
  <si>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</si>
  <si>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</si>
  <si>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</si>
  <si>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</si>
  <si>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</si>
  <si>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</si>
  <si>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</si>
  <si>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</si>
  <si>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</si>
  <si>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</si>
  <si>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</si>
  <si>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</si>
  <si>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</si>
  <si>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</si>
  <si>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</si>
  <si>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</si>
  <si>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</si>
  <si>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</si>
  <si>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</si>
  <si>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</si>
  <si>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</si>
  <si>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</si>
  <si>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</si>
  <si>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</si>
  <si>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</si>
  <si>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</si>
  <si>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</si>
  <si>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</si>
  <si>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</si>
  <si>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</si>
  <si>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</si>
  <si>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</si>
  <si>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</si>
  <si>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</si>
  <si>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</si>
  <si>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</si>
  <si>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</si>
  <si>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</si>
  <si>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</si>
  <si>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</si>
  <si>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</si>
  <si>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</si>
  <si>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</si>
  <si>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</si>
  <si>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</si>
  <si>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</si>
  <si>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</si>
  <si>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</si>
  <si>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</si>
  <si>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</si>
  <si>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</si>
  <si>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</si>
  <si>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</si>
  <si>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</si>
  <si>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</si>
  <si>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</si>
  <si>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</si>
  <si>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</si>
  <si>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</si>
  <si>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</si>
  <si>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</si>
  <si>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</si>
  <si>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</si>
  <si>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</si>
  <si>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</si>
  <si>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</si>
  <si>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</si>
  <si>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</si>
  <si>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</si>
  <si>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</si>
  <si>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</si>
  <si>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</si>
  <si>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</si>
  <si>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</si>
  <si>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</si>
  <si>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</si>
  <si>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</si>
  <si>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</si>
  <si>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</si>
  <si>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</si>
  <si>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</si>
  <si>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</si>
  <si>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</si>
  <si>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</si>
  <si>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</si>
  <si>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</si>
  <si>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</si>
  <si>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</si>
  <si>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</si>
  <si>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</si>
  <si>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</si>
  <si>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</si>
  <si>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</si>
  <si>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</si>
  <si>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</si>
  <si>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</si>
  <si>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</si>
  <si>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</si>
  <si>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</si>
  <si>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</si>
  <si>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</si>
  <si>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</si>
  <si>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</si>
  <si>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</si>
  <si>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</si>
  <si>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</si>
  <si>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</si>
  <si>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</si>
  <si>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</si>
  <si>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</si>
  <si>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</si>
  <si>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</si>
  <si>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</si>
  <si>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</si>
  <si>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</si>
  <si>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</si>
  <si>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</si>
  <si>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</si>
  <si>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</si>
  <si>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</si>
  <si>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</si>
  <si>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</si>
  <si>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</si>
  <si>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</si>
  <si>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</si>
  <si>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</si>
  <si>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</si>
  <si>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</si>
  <si>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</si>
  <si>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</si>
  <si>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</si>
  <si>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</si>
  <si>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</si>
  <si>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</si>
  <si>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</si>
  <si>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</si>
  <si>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</si>
  <si>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</si>
  <si>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</si>
  <si>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</si>
  <si>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</si>
  <si>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</si>
  <si>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</si>
  <si>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</si>
  <si>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</si>
  <si>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</si>
  <si>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</si>
  <si>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</si>
  <si>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</si>
  <si>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</si>
  <si>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</si>
  <si>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</si>
  <si>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</si>
  <si>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</si>
  <si>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</si>
  <si>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</si>
  <si>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</si>
  <si>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</si>
  <si>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</si>
  <si>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</si>
  <si>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</si>
  <si>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</si>
  <si>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</si>
  <si>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</si>
  <si>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</si>
  <si>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</si>
  <si>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</si>
  <si>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</si>
  <si>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</si>
  <si>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</si>
  <si>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</si>
  <si>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</si>
  <si>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</si>
  <si>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</si>
  <si>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</si>
  <si>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</si>
  <si>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</si>
  <si>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</si>
  <si>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</si>
  <si>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</si>
  <si>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</si>
  <si>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</si>
  <si>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</si>
  <si>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</si>
  <si>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</si>
  <si>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</si>
  <si>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</si>
  <si>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</si>
  <si>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</si>
  <si>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</si>
  <si>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</si>
  <si>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</si>
  <si>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</si>
  <si>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</si>
  <si>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</si>
  <si>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</si>
  <si>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</si>
  <si>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</si>
  <si>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</si>
  <si>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</si>
  <si>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</si>
  <si>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</si>
  <si>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</si>
  <si>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</si>
  <si>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</si>
  <si>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</si>
  <si>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</si>
  <si>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</si>
  <si>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</si>
  <si>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</si>
  <si>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</si>
  <si>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</si>
  <si>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</si>
  <si>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</si>
  <si>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</si>
  <si>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</si>
  <si>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</si>
  <si>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</si>
  <si>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</si>
  <si>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</si>
  <si>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</si>
  <si>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</si>
  <si>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</si>
  <si>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</si>
  <si>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</si>
  <si>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</si>
  <si>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</si>
  <si>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</si>
  <si>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</si>
  <si>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</si>
  <si>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</si>
  <si>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</si>
  <si>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</si>
  <si>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</si>
  <si>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</si>
  <si>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</si>
  <si>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</si>
  <si>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</si>
  <si>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</si>
  <si>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</si>
  <si>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</si>
  <si>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</si>
  <si>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</si>
  <si>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</si>
  <si>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</si>
  <si>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</si>
  <si>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</si>
  <si>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</si>
  <si>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</si>
  <si>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</si>
  <si>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</si>
  <si>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</si>
  <si>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</si>
  <si>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</si>
  <si>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</si>
  <si>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</si>
  <si>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</si>
  <si>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</si>
  <si>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</si>
  <si>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</si>
  <si>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</si>
  <si>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</si>
  <si>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</si>
  <si>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</si>
  <si>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</si>
  <si>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</si>
  <si>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</si>
  <si>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</si>
  <si>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</si>
  <si>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</si>
  <si>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</si>
  <si>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</si>
  <si>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</si>
  <si>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</si>
  <si>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</si>
  <si>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</si>
  <si>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</si>
  <si>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</si>
  <si>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</si>
  <si>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</si>
  <si>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</si>
  <si>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</si>
  <si>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</si>
  <si>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</si>
  <si>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</si>
  <si>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</si>
  <si>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</si>
  <si>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</si>
  <si>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</si>
  <si>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</si>
  <si>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</si>
  <si>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</si>
  <si>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</si>
  <si>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</si>
  <si>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</si>
  <si>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</si>
  <si>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</si>
  <si>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</si>
  <si>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</si>
  <si>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</si>
  <si>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</si>
  <si>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</si>
  <si>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</si>
  <si>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</si>
  <si>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</si>
  <si>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</si>
  <si>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</si>
  <si>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</si>
  <si>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</si>
  <si>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</si>
  <si>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</si>
  <si>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</si>
  <si>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</si>
  <si>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</si>
  <si>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</si>
  <si>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</si>
  <si>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</si>
  <si>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</si>
  <si>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</si>
  <si>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</si>
  <si>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</si>
  <si>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</si>
  <si>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</si>
  <si>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</si>
  <si>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</si>
  <si>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</si>
  <si>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</si>
  <si>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</si>
  <si>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</si>
  <si>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</si>
  <si>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</si>
  <si>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</si>
  <si>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</si>
  <si>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</si>
  <si>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</si>
  <si>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</si>
  <si>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</si>
  <si>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</si>
  <si>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</si>
  <si>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</si>
  <si>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</si>
  <si>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</si>
  <si>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</si>
  <si>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</si>
  <si>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</si>
  <si>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</si>
  <si>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</si>
  <si>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</si>
  <si>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</si>
  <si>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</si>
  <si>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</si>
  <si>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</si>
  <si>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</si>
  <si>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</si>
  <si>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</si>
  <si>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</si>
  <si>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</si>
  <si>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</si>
  <si>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</si>
  <si>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</si>
  <si>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</si>
  <si>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</si>
  <si>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</si>
  <si>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</si>
  <si>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</si>
  <si>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</si>
  <si>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</si>
  <si>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</si>
  <si>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</si>
  <si>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</si>
  <si>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</si>
  <si>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</si>
  <si>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</si>
  <si>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</si>
  <si>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</si>
  <si>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</si>
  <si>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</si>
  <si>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</si>
  <si>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</si>
  <si>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</si>
  <si>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</si>
  <si>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</si>
  <si>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</si>
  <si>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</si>
  <si>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</si>
  <si>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</si>
  <si>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</si>
  <si>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</si>
  <si>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</si>
  <si>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</si>
  <si>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</si>
  <si>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</si>
  <si>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</si>
  <si>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</si>
  <si>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</si>
  <si>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</si>
  <si>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</si>
  <si>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</si>
  <si>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</si>
  <si>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</si>
  <si>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</si>
  <si>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</si>
  <si>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</si>
  <si>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</si>
  <si>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</si>
  <si>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</si>
  <si>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</si>
  <si>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</si>
  <si>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</si>
  <si>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</si>
  <si>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</si>
  <si>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</si>
  <si>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</si>
  <si>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</si>
  <si>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</si>
  <si>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</si>
  <si>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</si>
  <si>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</si>
  <si>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</si>
  <si>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</si>
  <si>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</si>
  <si>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</si>
  <si>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</si>
  <si>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</si>
  <si>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</si>
  <si>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</si>
  <si>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</si>
  <si>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</si>
  <si>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</si>
  <si>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</si>
  <si>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</si>
  <si>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</si>
  <si>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</si>
  <si>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</si>
  <si>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</si>
  <si>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</si>
  <si>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</si>
  <si>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</si>
  <si>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</si>
  <si>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</si>
  <si>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</si>
  <si>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</si>
  <si>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</si>
  <si>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</si>
  <si>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</si>
  <si>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</si>
  <si>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</si>
  <si>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</si>
  <si>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</si>
  <si>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</si>
  <si>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</si>
  <si>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</si>
  <si>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</si>
  <si>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</si>
  <si>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</si>
  <si>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</si>
  <si>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</si>
  <si>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</si>
  <si>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</si>
  <si>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</si>
  <si>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</si>
  <si>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</si>
  <si>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</si>
  <si>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</si>
  <si>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</si>
  <si>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</si>
  <si>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</si>
  <si>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</si>
  <si>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</si>
  <si>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</si>
  <si>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</si>
  <si>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</si>
  <si>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</si>
  <si>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</si>
  <si>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</si>
  <si>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</si>
  <si>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</si>
  <si>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</si>
  <si>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</si>
  <si>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</si>
  <si>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</si>
  <si>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</si>
  <si>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</si>
  <si>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</si>
  <si>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</si>
  <si>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</si>
  <si>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</si>
  <si>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</si>
  <si>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</si>
  <si>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</si>
  <si>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</si>
  <si>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</si>
  <si>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</si>
  <si>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</si>
  <si>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</si>
  <si>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</si>
  <si>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</si>
  <si>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</si>
  <si>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</si>
  <si>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</si>
  <si>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</si>
  <si>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</si>
  <si>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</si>
  <si>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</si>
  <si>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</si>
  <si>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</si>
  <si>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</si>
  <si>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</si>
  <si>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</si>
  <si>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</si>
  <si>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</si>
  <si>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</si>
  <si>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</si>
  <si>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</si>
  <si>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</si>
  <si>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</si>
  <si>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</si>
  <si>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</si>
  <si>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</si>
  <si>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</si>
  <si>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</si>
  <si>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</si>
  <si>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</si>
  <si>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</si>
  <si>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</si>
  <si>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</si>
  <si>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</si>
  <si>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</si>
  <si>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</si>
  <si>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</si>
  <si>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</si>
  <si>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</si>
  <si>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</si>
  <si>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</si>
  <si>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</si>
  <si>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</si>
  <si>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</si>
  <si>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</si>
  <si>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</si>
  <si>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</si>
  <si>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</si>
  <si>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</si>
  <si>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</si>
  <si>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</si>
  <si>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</si>
  <si>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</si>
  <si>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</si>
  <si>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</si>
  <si>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</si>
  <si>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</si>
  <si>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</si>
  <si>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</si>
  <si>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</si>
  <si>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</si>
  <si>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</si>
  <si>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</si>
  <si>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</si>
  <si>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</si>
  <si>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</si>
  <si>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</si>
  <si>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</si>
  <si>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</si>
  <si>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</si>
  <si>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</si>
  <si>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</si>
  <si>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</si>
  <si>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</si>
  <si>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</si>
  <si>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</si>
  <si>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</si>
  <si>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</si>
  <si>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</si>
  <si>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</si>
  <si>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</si>
  <si>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</si>
  <si>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</si>
  <si>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</si>
  <si>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</si>
  <si>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</si>
  <si>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</si>
  <si>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</si>
  <si>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</si>
  <si>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</si>
  <si>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</si>
  <si>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</si>
  <si>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</si>
  <si>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</si>
  <si>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</si>
  <si>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</si>
  <si>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</si>
  <si>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</si>
  <si>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</si>
  <si>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</si>
  <si>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</si>
  <si>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</si>
  <si>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</si>
  <si>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</si>
  <si>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</si>
  <si>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</si>
  <si>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</si>
  <si>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</si>
  <si>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</si>
  <si>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</si>
  <si>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</si>
  <si>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</si>
  <si>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</si>
  <si>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</si>
  <si>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</si>
  <si>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</si>
  <si>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</si>
  <si>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</si>
  <si>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</si>
  <si>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</si>
  <si>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</si>
  <si>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</si>
  <si>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</si>
  <si>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</si>
  <si>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</si>
  <si>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</si>
  <si>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</si>
  <si>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</si>
  <si>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</si>
  <si>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</si>
  <si>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</si>
  <si>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</si>
  <si>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</si>
  <si>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</si>
  <si>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</si>
  <si>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</si>
  <si>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</si>
  <si>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</si>
  <si>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</si>
  <si>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</si>
  <si>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</si>
  <si>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</si>
  <si>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</si>
  <si>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</si>
  <si>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</si>
  <si>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</si>
  <si>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</si>
  <si>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</si>
  <si>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</si>
  <si>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</si>
  <si>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</si>
  <si>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</si>
  <si>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</si>
  <si>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</si>
  <si>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</si>
  <si>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</si>
  <si>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</si>
  <si>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</si>
  <si>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</si>
  <si>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</si>
  <si>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</si>
  <si>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</si>
  <si>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</si>
  <si>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</si>
  <si>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</si>
  <si>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</si>
  <si>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</si>
  <si>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</si>
  <si>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</si>
  <si>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</si>
  <si>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</si>
  <si>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</si>
  <si>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</si>
  <si>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</si>
  <si>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</si>
  <si>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</si>
  <si>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</si>
  <si>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</si>
  <si>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</si>
  <si>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</si>
  <si>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</si>
  <si>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</si>
  <si>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</si>
  <si>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</si>
  <si>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</si>
  <si>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</si>
  <si>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</si>
  <si>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</si>
  <si>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</si>
  <si>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</si>
  <si>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</si>
  <si>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</si>
  <si>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</si>
  <si>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</si>
  <si>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</si>
  <si>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</si>
  <si>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</si>
  <si>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</si>
  <si>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</si>
  <si>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</si>
  <si>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</si>
  <si>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</si>
  <si>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</si>
  <si>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</si>
  <si>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</si>
  <si>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</si>
  <si>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</si>
  <si>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</si>
  <si>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</si>
  <si>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</si>
  <si>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</si>
  <si>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</si>
  <si>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</si>
  <si>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</si>
  <si>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</si>
  <si>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</si>
  <si>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</si>
  <si>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</si>
  <si>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</si>
  <si>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</si>
  <si>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</si>
  <si>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</si>
  <si>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</si>
  <si>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</si>
  <si>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</si>
  <si>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</si>
  <si>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</si>
  <si>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</si>
  <si>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</si>
  <si>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</si>
  <si>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</si>
  <si>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</si>
  <si>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</si>
  <si>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</si>
  <si>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</si>
  <si>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</si>
  <si>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</si>
  <si>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</si>
  <si>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</si>
  <si>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</si>
  <si>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</si>
  <si>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</si>
  <si>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</si>
  <si>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</si>
  <si>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</si>
  <si>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</si>
  <si>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</si>
  <si>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</si>
  <si>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</si>
  <si>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</si>
  <si>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</si>
  <si>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</si>
  <si>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</si>
  <si>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</si>
  <si>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</si>
  <si>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</si>
  <si>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</si>
  <si>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</si>
  <si>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</si>
  <si>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</si>
  <si>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</si>
  <si>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</si>
  <si>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</si>
  <si>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</si>
  <si>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</si>
  <si>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</si>
  <si>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</si>
  <si>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</si>
  <si>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</si>
  <si>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</si>
  <si>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</si>
  <si>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</si>
  <si>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</si>
  <si>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</si>
  <si>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</si>
  <si>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</si>
  <si>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</si>
  <si>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</si>
  <si>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</si>
  <si>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</si>
  <si>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</si>
  <si>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</si>
  <si>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</si>
  <si>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</si>
  <si>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</si>
  <si>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</si>
  <si>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</si>
  <si>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</si>
  <si>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</si>
  <si>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</si>
  <si>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</si>
  <si>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</si>
  <si>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</si>
  <si>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</si>
  <si>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</si>
  <si>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</si>
  <si>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</si>
  <si>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</si>
  <si>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</si>
  <si>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</si>
  <si>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</si>
  <si>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</si>
  <si>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</si>
  <si>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</si>
  <si>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</si>
  <si>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</si>
  <si>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</si>
  <si>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</si>
  <si>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</si>
  <si>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</si>
  <si>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</si>
  <si>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</si>
  <si>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</si>
  <si>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</si>
  <si>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</si>
  <si>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</si>
  <si>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</si>
  <si>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</si>
  <si>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</si>
  <si>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</si>
  <si>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</si>
  <si>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</si>
  <si>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</si>
  <si>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</si>
  <si>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</si>
  <si>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</si>
  <si>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</si>
  <si>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</si>
  <si>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</si>
  <si>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</si>
  <si>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</si>
  <si>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</si>
  <si>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</si>
  <si>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</si>
  <si>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</si>
  <si>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</si>
  <si>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</si>
  <si>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</si>
  <si>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</si>
  <si>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</si>
  <si>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</si>
  <si>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</si>
  <si>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</si>
  <si>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</si>
  <si>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</si>
  <si>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</si>
  <si>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</si>
  <si>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</si>
  <si>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</si>
  <si>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</si>
  <si>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</si>
  <si>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</si>
  <si>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</si>
  <si>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</si>
  <si>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</si>
  <si>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</si>
  <si>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</si>
  <si>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</si>
  <si>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</si>
  <si>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</si>
  <si>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</si>
  <si>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</si>
  <si>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</si>
  <si>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</si>
  <si>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</si>
  <si>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</si>
  <si>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</si>
  <si>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</si>
  <si>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</si>
  <si>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</si>
  <si>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</si>
  <si>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</si>
  <si>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</si>
  <si>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</si>
  <si>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</si>
  <si>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</si>
  <si>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</si>
  <si>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</si>
  <si>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</si>
  <si>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</si>
  <si>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</si>
  <si>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</si>
  <si>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</si>
  <si>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</si>
  <si>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</si>
  <si>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</si>
  <si>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</si>
  <si>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</si>
  <si>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</si>
  <si>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</si>
  <si>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</si>
  <si>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</si>
  <si>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</si>
  <si>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</si>
  <si>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</si>
  <si>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</si>
  <si>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</si>
  <si>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</si>
  <si>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</si>
  <si>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</si>
  <si>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</si>
  <si>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</si>
  <si>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</si>
  <si>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</si>
  <si>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</si>
  <si>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</si>
  <si>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</si>
  <si>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</si>
  <si>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</si>
  <si>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</si>
  <si>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</si>
  <si>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</si>
  <si>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</si>
  <si>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</si>
  <si>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</si>
  <si>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</si>
  <si>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</si>
  <si>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</si>
  <si>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</si>
  <si>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</si>
  <si>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</si>
  <si>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</si>
  <si>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</si>
  <si>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</si>
  <si>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</si>
  <si>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</si>
  <si>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</si>
  <si>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</si>
  <si>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</si>
  <si>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</si>
  <si>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</si>
  <si>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</si>
  <si>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</si>
  <si>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</si>
  <si>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</si>
  <si>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</si>
  <si>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</si>
  <si>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</si>
  <si>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</si>
  <si>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</si>
  <si>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</si>
  <si>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</si>
  <si>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</si>
  <si>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</si>
  <si>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</si>
  <si>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</si>
  <si>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</si>
  <si>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</si>
  <si>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</si>
  <si>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</si>
  <si>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</si>
  <si>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</si>
  <si>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</si>
  <si>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</si>
  <si>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</si>
  <si>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</si>
  <si>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</si>
  <si>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</si>
  <si>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</si>
  <si>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</si>
  <si>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</si>
  <si>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</si>
  <si>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</si>
  <si>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</si>
  <si>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</si>
  <si>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</si>
  <si>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</si>
  <si>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</si>
  <si>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</si>
  <si>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</si>
  <si>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</si>
  <si>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</si>
  <si>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</si>
  <si>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</si>
  <si>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</si>
  <si>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</si>
  <si>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</si>
  <si>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</si>
  <si>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</si>
  <si>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</si>
  <si>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</si>
  <si>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</si>
  <si>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</si>
  <si>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</si>
  <si>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</si>
  <si>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</si>
  <si>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</si>
  <si>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</si>
  <si>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</si>
  <si>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</si>
  <si>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</si>
  <si>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</si>
  <si>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</si>
  <si>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</si>
  <si>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</si>
  <si>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</si>
  <si>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</si>
  <si>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</si>
  <si>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</si>
  <si>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</si>
  <si>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</si>
  <si>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</si>
  <si>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</si>
  <si>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</si>
  <si>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</si>
  <si>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</si>
  <si>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</si>
  <si>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</si>
  <si>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</si>
  <si>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</si>
  <si>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</si>
  <si>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</si>
  <si>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</si>
  <si>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</si>
  <si>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</si>
  <si>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</si>
  <si>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</si>
  <si>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</si>
  <si>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</si>
  <si>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</si>
  <si>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</si>
  <si>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</si>
  <si>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</si>
  <si>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</si>
  <si>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</si>
  <si>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</si>
  <si>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</si>
  <si>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</si>
  <si>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</si>
  <si>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</si>
  <si>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</si>
  <si>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</si>
  <si>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</si>
  <si>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</si>
  <si>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</si>
  <si>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</si>
  <si>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</si>
  <si>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</si>
  <si>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</si>
  <si>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</si>
  <si>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</si>
  <si>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</si>
  <si>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</si>
  <si>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</si>
  <si>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</si>
  <si>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</si>
  <si>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</si>
  <si>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</si>
  <si>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</si>
  <si>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</si>
  <si>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</si>
  <si>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</si>
  <si>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</si>
  <si>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</si>
  <si>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</si>
  <si>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</si>
  <si>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</si>
  <si>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</si>
  <si>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</si>
  <si>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</si>
  <si>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</si>
  <si>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</si>
  <si>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</si>
  <si>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</si>
  <si>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</si>
  <si>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</si>
  <si>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</si>
  <si>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</si>
  <si>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</si>
  <si>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</si>
  <si>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</si>
  <si>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</si>
  <si>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</si>
  <si>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</si>
  <si>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</si>
  <si>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</si>
  <si>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</si>
  <si>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</si>
  <si>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</si>
  <si>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</si>
  <si>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</si>
  <si>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</si>
  <si>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</si>
  <si>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</si>
  <si>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</si>
  <si>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</si>
  <si>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</si>
  <si>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</si>
  <si>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</si>
  <si>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</si>
  <si>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</si>
  <si>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</si>
  <si>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</si>
  <si>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</si>
  <si>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</si>
  <si>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</si>
  <si>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</si>
  <si>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</si>
  <si>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</si>
  <si>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</si>
  <si>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</si>
  <si>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</si>
  <si>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</si>
  <si>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</si>
  <si>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</si>
  <si>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</si>
  <si>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</si>
  <si>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</si>
  <si>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</si>
  <si>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</si>
  <si>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</si>
  <si>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</si>
  <si>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</si>
  <si>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</si>
  <si>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</si>
  <si>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</si>
  <si>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</si>
  <si>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</si>
  <si>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</si>
  <si>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</si>
  <si>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</si>
  <si>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</si>
  <si>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</si>
  <si>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</si>
  <si>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</si>
  <si>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</si>
  <si>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</si>
  <si>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</si>
  <si>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</si>
  <si>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</si>
  <si>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</si>
  <si>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</si>
  <si>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</si>
  <si>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</si>
  <si>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</si>
  <si>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</si>
  <si>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</si>
  <si>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</si>
  <si>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</si>
  <si>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</si>
  <si>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</si>
  <si>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</si>
  <si>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</si>
  <si>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</si>
  <si>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</si>
  <si>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</si>
  <si>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</si>
  <si>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</si>
  <si>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</si>
  <si>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</si>
  <si>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</si>
  <si>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</si>
  <si>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</si>
  <si>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</si>
  <si>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</si>
  <si>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</si>
  <si>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</si>
  <si>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</si>
  <si>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</si>
  <si>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</si>
  <si>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</si>
  <si>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</si>
  <si>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</si>
  <si>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</si>
  <si>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</si>
  <si>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</si>
  <si>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</si>
  <si>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</si>
  <si>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</si>
  <si>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</si>
  <si>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</si>
  <si>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</si>
  <si>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</si>
  <si>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</si>
  <si>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</si>
  <si>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</si>
  <si>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</si>
  <si>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</si>
  <si>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</si>
  <si>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</si>
  <si>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</si>
  <si>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</si>
  <si>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</si>
  <si>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</si>
  <si>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</si>
  <si>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</si>
  <si>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</si>
  <si>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</si>
  <si>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</si>
  <si>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</si>
  <si>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</si>
  <si>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</si>
  <si>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</si>
  <si>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</si>
  <si>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</si>
  <si>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</si>
  <si>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</si>
  <si>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</si>
  <si>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</si>
  <si>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</si>
  <si>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</si>
  <si>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</si>
  <si>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</si>
  <si>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</si>
  <si>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</si>
  <si>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</si>
  <si>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</si>
  <si>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</si>
  <si>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</si>
  <si>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</si>
  <si>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</si>
  <si>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</si>
  <si>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</si>
  <si>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</si>
  <si>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</si>
  <si>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</si>
  <si>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</si>
  <si>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</si>
  <si>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</si>
  <si>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</si>
  <si>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</si>
  <si>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</si>
  <si>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</si>
  <si>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</si>
  <si>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</si>
  <si>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</si>
  <si>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</si>
  <si>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</si>
  <si>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</si>
  <si>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</si>
  <si>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</si>
  <si>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</si>
  <si>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</si>
  <si>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</si>
  <si>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</si>
  <si>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</si>
  <si>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</si>
  <si>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</si>
  <si>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</si>
  <si>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</si>
  <si>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</si>
  <si>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</si>
  <si>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</si>
  <si>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</si>
  <si>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</si>
  <si>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</si>
  <si>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</si>
  <si>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</si>
  <si>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</si>
  <si>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</si>
  <si>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</si>
  <si>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</si>
  <si>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</si>
  <si>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</si>
  <si>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</si>
  <si>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</si>
  <si>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</si>
  <si>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</si>
  <si>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</si>
  <si>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</si>
  <si>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</si>
  <si>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</si>
  <si>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</si>
  <si>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</si>
  <si>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</si>
  <si>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</si>
  <si>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</si>
  <si>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</si>
  <si>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</si>
  <si>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</si>
  <si>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</si>
  <si>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</si>
  <si>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</si>
  <si>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</si>
  <si>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</si>
  <si>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</si>
  <si>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</si>
  <si>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</si>
  <si>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</si>
  <si>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</si>
  <si>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</si>
  <si>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</si>
  <si>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</si>
  <si>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</si>
  <si>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</si>
  <si>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</si>
  <si>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</si>
  <si>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</si>
  <si>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</si>
  <si>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</si>
  <si>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</si>
  <si>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</si>
  <si>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</si>
  <si>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</si>
  <si>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</si>
  <si>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</si>
  <si>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</si>
  <si>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</si>
  <si>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</si>
  <si>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</si>
  <si>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</si>
  <si>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</si>
  <si>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</si>
  <si>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</si>
  <si>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</si>
  <si>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</si>
  <si>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</si>
  <si>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</si>
  <si>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</si>
  <si>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</si>
  <si>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</si>
  <si>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</si>
  <si>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</si>
  <si>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</si>
  <si>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</si>
  <si>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</si>
  <si>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</si>
  <si>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</si>
  <si>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</si>
  <si>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</si>
  <si>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</si>
  <si>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</si>
  <si>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</si>
  <si>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</si>
  <si>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</si>
  <si>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</si>
  <si>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</si>
  <si>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</si>
  <si>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</si>
  <si>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</si>
  <si>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</si>
  <si>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</si>
  <si>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</si>
  <si>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</si>
  <si>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</si>
  <si>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</si>
  <si>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</si>
  <si>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</si>
  <si>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</si>
  <si>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</si>
  <si>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</si>
  <si>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</si>
  <si>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</si>
  <si>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</si>
  <si>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</si>
  <si>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</si>
  <si>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</si>
  <si>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</si>
  <si>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</si>
  <si>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</si>
  <si>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</si>
  <si>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</si>
  <si>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</si>
  <si>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</si>
  <si>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</si>
  <si>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</si>
  <si>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</si>
  <si>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</si>
  <si>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</si>
  <si>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</si>
  <si>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</si>
  <si>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</si>
  <si>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</si>
  <si>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</si>
  <si>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</si>
  <si>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</si>
  <si>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</si>
  <si>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</si>
  <si>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</si>
  <si>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</si>
  <si>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</si>
  <si>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</si>
  <si>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</si>
  <si>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</si>
  <si>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</si>
  <si>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</si>
  <si>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</si>
  <si>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</si>
  <si>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</si>
  <si>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</si>
  <si>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</si>
  <si>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</si>
  <si>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</si>
  <si>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</si>
  <si>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</si>
  <si>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</si>
  <si>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</si>
  <si>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</si>
  <si>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</si>
  <si>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</si>
  <si>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</si>
  <si>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</si>
  <si>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</si>
  <si>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</si>
  <si>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</si>
  <si>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</si>
  <si>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</si>
  <si>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</si>
  <si>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</si>
  <si>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</si>
  <si>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</si>
  <si>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</si>
  <si>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</si>
  <si>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</si>
  <si>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</si>
  <si>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</si>
  <si>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</si>
  <si>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</si>
  <si>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</si>
  <si>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</si>
  <si>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</si>
  <si>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</si>
  <si>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</si>
  <si>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</si>
  <si>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</si>
  <si>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</si>
  <si>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</si>
  <si>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</si>
  <si>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</si>
  <si>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</si>
  <si>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</si>
  <si>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</si>
  <si>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</si>
  <si>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</si>
  <si>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</si>
  <si>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</si>
  <si>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</si>
  <si>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</si>
  <si>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</si>
  <si>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</si>
  <si>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</si>
  <si>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</si>
  <si>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</si>
  <si>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</si>
  <si>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</si>
  <si>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</si>
  <si>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</si>
  <si>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</si>
  <si>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</si>
  <si>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</si>
  <si>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</si>
  <si>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</si>
  <si>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</si>
  <si>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</si>
  <si>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</si>
  <si>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</si>
  <si>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</si>
  <si>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</si>
  <si>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</si>
  <si>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</si>
  <si>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</si>
  <si>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</si>
  <si>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</si>
  <si>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</si>
  <si>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</si>
  <si>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</si>
  <si>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</si>
  <si>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</si>
  <si>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</si>
  <si>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</si>
  <si>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</si>
  <si>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</si>
  <si>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</si>
  <si>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</si>
  <si>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</si>
  <si>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</si>
  <si>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</si>
  <si>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</si>
  <si>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</si>
  <si>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</si>
  <si>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</si>
  <si>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</si>
  <si>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</si>
  <si>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</si>
  <si>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</si>
  <si>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</si>
  <si>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</si>
  <si>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</si>
  <si>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</si>
  <si>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</si>
  <si>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</si>
  <si>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</si>
  <si>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</si>
  <si>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</si>
  <si>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</si>
  <si>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</si>
  <si>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</si>
  <si>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</si>
  <si>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</si>
  <si>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</si>
  <si>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</si>
  <si>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</si>
  <si>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</si>
  <si>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</si>
  <si>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</si>
  <si>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</si>
  <si>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</si>
  <si>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</si>
  <si>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</si>
  <si>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</si>
  <si>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</si>
  <si>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</si>
  <si>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</si>
  <si>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</si>
  <si>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</si>
  <si>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</si>
  <si>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</si>
  <si>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</si>
  <si>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</si>
  <si>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</si>
  <si>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</si>
  <si>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</si>
  <si>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</si>
  <si>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</si>
  <si>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</si>
  <si>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</si>
  <si>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</si>
  <si>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</si>
  <si>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</si>
  <si>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</si>
  <si>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</si>
  <si>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</si>
  <si>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</si>
  <si>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</si>
  <si>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</si>
  <si>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</si>
  <si>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</si>
  <si>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</si>
  <si>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</si>
  <si>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</si>
  <si>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</si>
  <si>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</si>
  <si>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</si>
  <si>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</si>
  <si>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</si>
  <si>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</si>
  <si>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</si>
  <si>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</si>
  <si>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</si>
  <si>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</si>
  <si>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</si>
  <si>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</si>
  <si>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</si>
  <si>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</si>
  <si>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</si>
  <si>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</si>
  <si>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</si>
  <si>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</si>
  <si>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</si>
  <si>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</si>
  <si>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</si>
  <si>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</si>
  <si>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</si>
  <si>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</si>
  <si>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</si>
  <si>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</si>
  <si>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</si>
  <si>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</si>
  <si>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</si>
  <si>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</si>
  <si>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</si>
  <si>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</si>
  <si>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</si>
  <si>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</si>
  <si>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</si>
  <si>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</si>
  <si>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</si>
  <si>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</si>
  <si>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</si>
  <si>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</si>
  <si>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</si>
  <si>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</si>
  <si>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</si>
  <si>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</si>
  <si>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</si>
  <si>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</si>
  <si>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</si>
  <si>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</si>
  <si>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</si>
  <si>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</si>
  <si>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</si>
  <si>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</si>
  <si>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</si>
  <si>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</si>
  <si>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</si>
  <si>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</si>
  <si>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</si>
  <si>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</si>
  <si>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</si>
  <si>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</si>
  <si>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</si>
  <si>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</si>
  <si>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</si>
  <si>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</si>
  <si>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</si>
  <si>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</si>
  <si>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</si>
  <si>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</si>
  <si>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</si>
  <si>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</si>
  <si>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</si>
  <si>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</si>
  <si>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</si>
  <si>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</si>
  <si>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</si>
  <si>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</si>
  <si>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</si>
  <si>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</si>
  <si>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</si>
  <si>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</si>
  <si>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</si>
  <si>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</si>
  <si>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</si>
  <si>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</si>
  <si>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</si>
  <si>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</si>
  <si>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</si>
  <si>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</si>
  <si>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</si>
  <si>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</si>
  <si>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</si>
  <si>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</si>
  <si>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</si>
  <si>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</si>
  <si>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</si>
  <si>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</si>
  <si>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</si>
  <si>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</si>
  <si>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</si>
  <si>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</si>
  <si>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</si>
  <si>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</si>
  <si>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</si>
  <si>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</si>
  <si>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</si>
  <si>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</si>
  <si>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</si>
  <si>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</si>
  <si>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</si>
  <si>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</si>
  <si>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</si>
  <si>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</si>
  <si>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</si>
  <si>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</si>
  <si>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</si>
  <si>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</si>
  <si>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</si>
  <si>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</si>
  <si>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</si>
  <si>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</si>
  <si>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</si>
  <si>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</si>
  <si>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</si>
  <si>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</si>
  <si>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</si>
  <si>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</si>
  <si>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</si>
  <si>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</si>
  <si>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</si>
  <si>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</si>
  <si>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</si>
  <si>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</si>
  <si>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</si>
  <si>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</si>
  <si>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</si>
  <si>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</si>
  <si>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</si>
  <si>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</si>
  <si>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</si>
  <si>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</si>
  <si>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</si>
  <si>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</si>
  <si>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</si>
  <si>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</si>
  <si>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</si>
  <si>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</si>
  <si>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</si>
  <si>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</si>
  <si>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</si>
  <si>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</si>
  <si>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</si>
  <si>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</si>
  <si>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</si>
  <si>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</si>
  <si>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</si>
  <si>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</si>
  <si>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</si>
  <si>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</si>
  <si>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</si>
  <si>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</si>
  <si>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</si>
  <si>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</si>
  <si>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</si>
  <si>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</si>
  <si>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</si>
  <si>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</si>
  <si>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</si>
  <si>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</si>
  <si>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</si>
  <si>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</si>
  <si>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</si>
  <si>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</si>
  <si>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</si>
  <si>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</si>
  <si>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</si>
  <si>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</si>
  <si>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</si>
  <si>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</si>
  <si>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</si>
  <si>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</si>
  <si>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</si>
  <si>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</si>
  <si>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</si>
  <si>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</si>
  <si>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</si>
  <si>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</si>
  <si>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</si>
  <si>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</si>
  <si>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</si>
  <si>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</si>
  <si>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</si>
  <si>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</si>
  <si>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</si>
  <si>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</si>
  <si>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</si>
  <si>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</si>
  <si>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</si>
  <si>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</si>
  <si>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</si>
  <si>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</si>
  <si>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</si>
  <si>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</si>
  <si>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</si>
  <si>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</si>
  <si>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</si>
  <si>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</si>
  <si>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</si>
  <si>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</si>
  <si>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</si>
  <si>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</si>
  <si>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</si>
  <si>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</si>
  <si>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</si>
  <si>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</si>
  <si>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</si>
  <si>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</si>
  <si>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</si>
  <si>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</si>
  <si>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</si>
  <si>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</si>
  <si>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</si>
  <si>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</si>
  <si>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</si>
  <si>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</si>
  <si>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</si>
  <si>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</si>
  <si>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</si>
  <si>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</si>
  <si>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</si>
  <si>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</si>
  <si>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</si>
  <si>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</si>
  <si>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</si>
  <si>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</si>
  <si>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</si>
  <si>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</si>
  <si>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</si>
  <si>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</si>
  <si>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</si>
  <si>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</si>
  <si>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</si>
  <si>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</si>
  <si>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</si>
  <si>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</si>
  <si>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</si>
  <si>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</si>
  <si>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</si>
  <si>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</si>
  <si>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</si>
  <si>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</si>
  <si>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</si>
  <si>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</si>
  <si>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</si>
  <si>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</si>
  <si>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</si>
  <si>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</si>
  <si>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</si>
  <si>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</si>
  <si>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</si>
  <si>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</si>
  <si>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</si>
  <si>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</si>
  <si>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</si>
  <si>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</si>
  <si>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</si>
  <si>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</si>
  <si>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</si>
  <si>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</si>
  <si>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</si>
  <si>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</si>
  <si>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</si>
  <si>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</si>
  <si>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</si>
  <si>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</si>
  <si>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</si>
  <si>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</si>
  <si>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</si>
  <si>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</si>
  <si>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</si>
  <si>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</si>
  <si>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</si>
  <si>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</si>
  <si>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</si>
  <si>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</si>
  <si>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</si>
  <si>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</si>
  <si>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</si>
  <si>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</si>
  <si>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</si>
  <si>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</si>
  <si>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</si>
  <si>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</si>
  <si>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</si>
  <si>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</si>
  <si>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</si>
  <si>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</si>
  <si>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</si>
  <si>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</si>
  <si>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</si>
  <si>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</si>
  <si>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</si>
  <si>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</si>
  <si>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</si>
  <si>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</si>
  <si>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</si>
  <si>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</si>
  <si>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</si>
  <si>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</si>
  <si>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</si>
  <si>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</si>
  <si>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</si>
  <si>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</si>
  <si>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</si>
  <si>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</si>
  <si>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</si>
  <si>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</si>
  <si>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</si>
  <si>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</si>
  <si>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</si>
  <si>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</si>
  <si>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</si>
  <si>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</si>
  <si>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</si>
  <si>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</si>
  <si>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</si>
  <si>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</si>
  <si>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</si>
  <si>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</si>
  <si>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</si>
  <si>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</si>
  <si>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</si>
  <si>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</si>
  <si>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</si>
  <si>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</si>
  <si>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</si>
  <si>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</si>
  <si>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</si>
  <si>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</si>
  <si>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</si>
  <si>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</si>
  <si>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</si>
  <si>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</si>
  <si>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</si>
  <si>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</si>
  <si>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</si>
  <si>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</si>
  <si>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</si>
  <si>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</si>
  <si>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</si>
  <si>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</si>
  <si>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</si>
  <si>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</si>
  <si>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</si>
  <si>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</si>
  <si>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</si>
  <si>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</si>
  <si>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</si>
  <si>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</si>
  <si>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</si>
  <si>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</si>
  <si>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</si>
  <si>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</si>
  <si>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</si>
  <si>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</si>
  <si>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</si>
  <si>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</si>
  <si>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</si>
  <si>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</si>
  <si>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</si>
  <si>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</si>
  <si>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</si>
  <si>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</si>
  <si>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</si>
  <si>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</si>
  <si>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</si>
  <si>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</si>
  <si>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</si>
  <si>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</si>
  <si>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</si>
  <si>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</si>
  <si>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</si>
  <si>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</si>
  <si>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</si>
  <si>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</si>
  <si>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</si>
  <si>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</si>
  <si>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</si>
  <si>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</si>
  <si>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</si>
  <si>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</si>
  <si>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</si>
  <si>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</si>
  <si>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</si>
  <si>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</si>
  <si>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</si>
  <si>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</si>
  <si>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</si>
  <si>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</si>
  <si>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</si>
  <si>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</si>
  <si>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</si>
  <si>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</si>
  <si>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</si>
  <si>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</si>
  <si>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</si>
  <si>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</si>
  <si>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</si>
  <si>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</si>
  <si>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</si>
  <si>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</si>
  <si>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</si>
  <si>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</si>
  <si>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</si>
  <si>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</si>
  <si>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</si>
  <si>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</si>
  <si>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</si>
  <si>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</si>
  <si>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</si>
  <si>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</si>
  <si>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</si>
  <si>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</si>
  <si>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</si>
  <si>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</si>
  <si>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</si>
  <si>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</si>
  <si>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</si>
  <si>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</si>
  <si>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</si>
  <si>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</si>
  <si>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</si>
  <si>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</si>
  <si>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</si>
  <si>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</si>
  <si>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</si>
  <si>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</si>
  <si>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</si>
  <si>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</si>
  <si>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</si>
  <si>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</si>
  <si>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</si>
  <si>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</si>
  <si>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</si>
  <si>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</si>
  <si>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</si>
  <si>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</si>
  <si>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</si>
  <si>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</si>
  <si>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</si>
  <si>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</si>
  <si>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</si>
  <si>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</si>
  <si>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</si>
  <si>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</si>
  <si>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</si>
  <si>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</si>
  <si>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</si>
  <si>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</si>
  <si>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</si>
  <si>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</si>
  <si>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</si>
  <si>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</si>
  <si>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</si>
  <si>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</si>
  <si>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</si>
  <si>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</si>
  <si>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</si>
  <si>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</si>
  <si>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</si>
  <si>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</si>
  <si>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</si>
  <si>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</si>
  <si>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</si>
  <si>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</si>
  <si>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</si>
  <si>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</si>
  <si>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</si>
  <si>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</si>
  <si>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</si>
  <si>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</si>
  <si>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</si>
  <si>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</si>
  <si>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</si>
  <si>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</si>
  <si>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</si>
  <si>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</si>
  <si>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</si>
  <si>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</si>
  <si>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</si>
  <si>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</si>
  <si>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</si>
  <si>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</si>
  <si>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</si>
  <si>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</si>
  <si>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</si>
  <si>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</si>
  <si>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</si>
  <si>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</si>
  <si>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</si>
  <si>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</si>
  <si>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</si>
  <si>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</si>
  <si>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</si>
  <si>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</si>
  <si>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</si>
  <si>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</si>
  <si>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</si>
  <si>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</si>
  <si>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</si>
  <si>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</si>
  <si>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</si>
  <si>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</si>
  <si>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</si>
  <si>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</si>
  <si>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</si>
  <si>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</si>
  <si>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</si>
  <si>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</si>
  <si>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</si>
  <si>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</si>
  <si>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</si>
  <si>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</si>
  <si>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</si>
  <si>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</si>
  <si>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</si>
  <si>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</si>
  <si>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</si>
  <si>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</si>
  <si>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</si>
  <si>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</si>
  <si>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</si>
  <si>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</si>
  <si>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</si>
  <si>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</si>
  <si>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</si>
  <si>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</si>
  <si>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</si>
  <si>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</si>
  <si>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</si>
  <si>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</si>
  <si>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</si>
  <si>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</si>
  <si>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</si>
  <si>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</si>
  <si>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</si>
  <si>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</si>
  <si>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</si>
  <si>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</si>
  <si>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</si>
  <si>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</si>
  <si>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</si>
  <si>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</si>
  <si>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</si>
  <si>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</si>
  <si>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</si>
  <si>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</si>
  <si>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</si>
  <si>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</si>
  <si>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</si>
  <si>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</si>
  <si>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</si>
  <si>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</si>
  <si>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</si>
  <si>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</si>
  <si>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</si>
  <si>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</si>
  <si>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</si>
  <si>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</si>
  <si>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</si>
  <si>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</si>
  <si>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</si>
  <si>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</si>
  <si>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</si>
  <si>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</si>
  <si>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</si>
  <si>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</si>
  <si>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</si>
  <si>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</si>
  <si>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</si>
  <si>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</si>
  <si>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</si>
  <si>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</si>
  <si>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</si>
  <si>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</si>
  <si>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</si>
  <si>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</si>
  <si>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</si>
  <si>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</si>
  <si>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</si>
  <si>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</si>
  <si>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</si>
  <si>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</si>
  <si>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</si>
  <si>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</si>
  <si>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</si>
  <si>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</si>
  <si>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</si>
  <si>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</si>
  <si>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</si>
  <si>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</si>
  <si>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</si>
  <si>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</si>
  <si>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</si>
  <si>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</si>
  <si>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</si>
  <si>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</si>
  <si>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</si>
  <si>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</si>
  <si>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</si>
  <si>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</si>
  <si>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</si>
  <si>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</si>
  <si>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</si>
  <si>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</si>
  <si>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</si>
  <si>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</si>
  <si>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</si>
  <si>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</si>
  <si>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</si>
  <si>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</si>
  <si>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</si>
  <si>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</si>
  <si>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</si>
  <si>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</si>
  <si>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</si>
  <si>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</si>
  <si>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</si>
  <si>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</si>
  <si>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</si>
  <si>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</si>
  <si>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</si>
  <si>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</si>
  <si>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</si>
  <si>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</si>
  <si>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</si>
  <si>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</si>
  <si>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</si>
  <si>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</si>
  <si>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</si>
  <si>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</si>
  <si>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</si>
  <si>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</si>
  <si>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</si>
  <si>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</si>
  <si>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</si>
  <si>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</si>
  <si>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</si>
  <si>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</si>
  <si>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</si>
  <si>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</si>
  <si>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</si>
  <si>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</si>
  <si>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</si>
  <si>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</si>
  <si>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</si>
  <si>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</si>
  <si>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</si>
  <si>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</si>
  <si>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</si>
  <si>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</si>
  <si>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</si>
  <si>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</si>
  <si>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</si>
  <si>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</si>
  <si>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</si>
  <si>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</si>
  <si>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</si>
  <si>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</si>
  <si>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</si>
  <si>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</si>
  <si>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</si>
  <si>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</si>
  <si>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</si>
  <si>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</si>
  <si>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</si>
  <si>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</si>
  <si>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</si>
  <si>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</si>
  <si>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</si>
  <si>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</si>
  <si>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</si>
  <si>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</si>
  <si>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</si>
  <si>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</si>
  <si>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</si>
  <si>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</si>
  <si>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</si>
  <si>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</si>
  <si>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</si>
  <si>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</si>
  <si>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</si>
  <si>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</si>
  <si>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</si>
  <si>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</si>
  <si>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</si>
  <si>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</si>
  <si>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</si>
  <si>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</si>
  <si>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</si>
  <si>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</si>
  <si>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</si>
  <si>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</si>
  <si>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</si>
  <si>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</si>
  <si>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</si>
  <si>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</si>
  <si>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</si>
  <si>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</si>
  <si>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</si>
  <si>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</si>
  <si>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</si>
  <si>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</si>
  <si>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</si>
  <si>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</si>
  <si>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</si>
  <si>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</si>
  <si>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</si>
  <si>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</si>
  <si>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</si>
  <si>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</si>
  <si>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</si>
  <si>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</si>
  <si>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</si>
  <si>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</si>
  <si>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</si>
  <si>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</si>
  <si>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</si>
  <si>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</si>
  <si>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</si>
  <si>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</si>
  <si>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</si>
  <si>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</si>
  <si>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</si>
  <si>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</si>
  <si>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</si>
  <si>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</si>
  <si>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</si>
  <si>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</si>
  <si>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</si>
  <si>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</si>
  <si>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</si>
  <si>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</si>
  <si>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</si>
  <si>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</si>
  <si>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</si>
  <si>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</si>
  <si>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</si>
  <si>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</si>
  <si>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</si>
  <si>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</si>
  <si>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</si>
  <si>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</si>
  <si>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</si>
  <si>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</si>
  <si>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</si>
  <si>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</si>
  <si>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</si>
  <si>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</si>
  <si>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</si>
  <si>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</si>
  <si>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</si>
  <si>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</si>
  <si>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</si>
  <si>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</si>
  <si>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</si>
  <si>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</si>
  <si>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</si>
  <si>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</si>
  <si>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</si>
  <si>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</si>
  <si>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</si>
  <si>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</si>
  <si>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</si>
  <si>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</si>
  <si>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</si>
  <si>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</si>
  <si>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</si>
  <si>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</si>
  <si>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</si>
  <si>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</si>
  <si>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</si>
  <si>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</si>
  <si>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</si>
  <si>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</si>
  <si>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</si>
  <si>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</si>
  <si>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</si>
  <si>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</si>
  <si>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</si>
  <si>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</si>
  <si>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</si>
  <si>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</si>
  <si>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</si>
  <si>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</si>
  <si>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</si>
  <si>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</si>
  <si>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</si>
  <si>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</si>
  <si>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</si>
  <si>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</si>
  <si>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</si>
  <si>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</si>
  <si>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</si>
  <si>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</si>
  <si>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</si>
  <si>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</si>
  <si>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</si>
  <si>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</si>
  <si>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</si>
  <si>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</si>
  <si>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</si>
  <si>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</si>
  <si>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</si>
  <si>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</si>
  <si>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</si>
  <si>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</si>
  <si>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</si>
  <si>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</si>
  <si>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</si>
  <si>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</si>
  <si>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</si>
  <si>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</si>
  <si>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</si>
  <si>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</si>
  <si>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</si>
  <si>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</si>
  <si>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</si>
  <si>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</si>
  <si>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</si>
  <si>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</si>
  <si>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</si>
  <si>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</si>
  <si>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</si>
  <si>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</si>
  <si>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</si>
  <si>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</si>
  <si>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</si>
  <si>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</si>
  <si>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</si>
  <si>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</si>
  <si>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</si>
  <si>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</si>
  <si>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</si>
  <si>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</si>
  <si>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</si>
  <si>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</si>
  <si>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</si>
  <si>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</si>
  <si>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</si>
  <si>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</si>
  <si>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</si>
  <si>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</si>
  <si>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</si>
  <si>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</si>
  <si>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</si>
  <si>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</si>
  <si>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</si>
  <si>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</si>
  <si>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</si>
  <si>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</si>
  <si>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</si>
  <si>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</si>
  <si>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</si>
  <si>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</si>
  <si>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</si>
  <si>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</si>
  <si>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</si>
  <si>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</si>
  <si>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</si>
  <si>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</si>
  <si>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</si>
  <si>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</si>
  <si>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</si>
  <si>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</si>
  <si>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</si>
  <si>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</si>
  <si>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</si>
  <si>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</si>
  <si>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</si>
  <si>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</si>
  <si>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</si>
  <si>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</si>
  <si>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</si>
  <si>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</si>
  <si>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</si>
  <si>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</si>
  <si>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</si>
  <si>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</si>
  <si>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</si>
  <si>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</si>
  <si>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</si>
  <si>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</si>
  <si>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</si>
  <si>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</si>
  <si>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</si>
  <si>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</si>
  <si>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</si>
  <si>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</si>
  <si>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</si>
  <si>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</si>
  <si>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</si>
  <si>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</si>
  <si>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</si>
  <si>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</si>
  <si>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</si>
  <si>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</si>
  <si>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</si>
  <si>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</si>
  <si>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</si>
  <si>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</si>
  <si>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</si>
  <si>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</si>
  <si>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</si>
  <si>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</si>
  <si>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</si>
  <si>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</si>
  <si>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</si>
  <si>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</si>
  <si>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</si>
  <si>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</si>
  <si>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</si>
  <si>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</si>
  <si>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</si>
  <si>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</si>
  <si>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</si>
  <si>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</si>
  <si>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</si>
  <si>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</si>
  <si>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</si>
  <si>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</si>
  <si>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</si>
  <si>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</si>
  <si>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</si>
  <si>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</si>
  <si>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</si>
  <si>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</si>
  <si>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</si>
  <si>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</si>
  <si>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</si>
  <si>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</si>
  <si>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</si>
  <si>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</si>
  <si>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</si>
  <si>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</si>
  <si>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</si>
  <si>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</si>
  <si>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</si>
  <si>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</si>
  <si>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</si>
  <si>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</si>
  <si>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</si>
  <si>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</si>
  <si>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</si>
  <si>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</si>
  <si>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</si>
  <si>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</si>
  <si>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</si>
  <si>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</si>
  <si>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</si>
  <si>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</si>
  <si>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</si>
  <si>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</si>
  <si>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</si>
  <si>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</si>
  <si>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</si>
  <si>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</si>
  <si>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</si>
  <si>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</si>
  <si>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</si>
  <si>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</si>
  <si>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</si>
  <si>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</si>
  <si>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</si>
  <si>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</si>
  <si>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</si>
  <si>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</si>
  <si>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</si>
  <si>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</si>
  <si>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</si>
  <si>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</si>
  <si>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</si>
  <si>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</si>
  <si>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</si>
  <si>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</si>
  <si>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</si>
  <si>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</si>
  <si>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</si>
  <si>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</si>
  <si>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</si>
  <si>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</si>
  <si>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</si>
  <si>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</si>
  <si>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</si>
  <si>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</si>
  <si>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</si>
  <si>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</si>
  <si>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</si>
  <si>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</si>
  <si>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</si>
  <si>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</si>
  <si>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</si>
  <si>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</si>
  <si>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</si>
  <si>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</si>
  <si>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</si>
  <si>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</si>
  <si>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</si>
  <si>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</si>
  <si>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</si>
  <si>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</si>
  <si>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</si>
  <si>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</si>
  <si>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</si>
  <si>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</si>
  <si>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</si>
  <si>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</si>
  <si>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</si>
  <si>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</si>
  <si>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</si>
  <si>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</si>
  <si>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</si>
  <si>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</si>
  <si>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</si>
  <si>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</si>
  <si>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</si>
  <si>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</si>
  <si>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</si>
  <si>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</si>
  <si>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</si>
  <si>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</si>
  <si>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</si>
  <si>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</si>
  <si>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</si>
  <si>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</si>
  <si>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</si>
  <si>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</si>
  <si>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</si>
  <si>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</si>
  <si>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</si>
  <si>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</si>
  <si>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</si>
  <si>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</si>
  <si>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</si>
  <si>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</si>
  <si>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</si>
  <si>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</si>
  <si>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</si>
  <si>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</si>
  <si>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</si>
  <si>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</si>
  <si>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</si>
  <si>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</si>
  <si>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</si>
  <si>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</si>
  <si>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</si>
  <si>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</si>
  <si>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</si>
  <si>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</si>
  <si>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</si>
  <si>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</si>
  <si>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</si>
  <si>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</si>
  <si>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</si>
  <si>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</si>
  <si>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</si>
  <si>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</si>
  <si>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</si>
  <si>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</si>
  <si>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</si>
  <si>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</si>
  <si>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</si>
  <si>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</si>
  <si>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</si>
  <si>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</si>
  <si>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</si>
  <si>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</si>
  <si>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</si>
  <si>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</si>
  <si>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</si>
  <si>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</si>
  <si>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</si>
  <si>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</si>
  <si>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</si>
  <si>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</si>
  <si>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</si>
  <si>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</si>
  <si>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</si>
  <si>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</si>
  <si>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</si>
  <si>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</si>
  <si>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</si>
  <si>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</si>
  <si>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</si>
  <si>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</si>
  <si>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</si>
  <si>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</si>
  <si>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</si>
  <si>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</si>
  <si>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</si>
  <si>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</si>
  <si>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</si>
  <si>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</si>
  <si>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</si>
  <si>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</si>
  <si>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</si>
  <si>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</si>
  <si>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</si>
  <si>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</si>
  <si>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</si>
  <si>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</si>
  <si>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</si>
  <si>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</si>
  <si>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</si>
  <si>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</si>
  <si>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</si>
  <si>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</si>
  <si>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</si>
  <si>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</si>
  <si>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</si>
  <si>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</si>
  <si>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</si>
  <si>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</si>
  <si>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</si>
  <si>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</si>
  <si>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</si>
  <si>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</si>
  <si>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</si>
  <si>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</si>
  <si>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</si>
  <si>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</si>
  <si>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</si>
  <si>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</si>
  <si>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</si>
  <si>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</si>
  <si>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</si>
  <si>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</si>
  <si>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</si>
  <si>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</si>
  <si>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</si>
  <si>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</si>
  <si>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</si>
  <si>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</si>
  <si>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</si>
  <si>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</si>
  <si>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</si>
  <si>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</si>
  <si>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</si>
  <si>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</si>
  <si>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</si>
  <si>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</si>
  <si>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</si>
  <si>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</si>
  <si>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</si>
  <si>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</si>
  <si>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</si>
  <si>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</si>
  <si>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</si>
  <si>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</si>
  <si>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</si>
  <si>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</si>
  <si>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</si>
  <si>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</si>
  <si>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</si>
  <si>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</si>
  <si>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</si>
  <si>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</si>
  <si>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</si>
  <si>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</si>
  <si>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</si>
  <si>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</si>
  <si>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</si>
  <si>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</si>
  <si>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</si>
  <si>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</si>
  <si>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</si>
  <si>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</si>
  <si>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</si>
  <si>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</si>
  <si>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</si>
  <si>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</si>
  <si>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</si>
  <si>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</si>
  <si>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</si>
  <si>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</si>
  <si>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</si>
  <si>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</si>
  <si>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</si>
  <si>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</si>
  <si>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</si>
  <si>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</si>
  <si>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</si>
  <si>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</si>
  <si>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</si>
  <si>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</si>
  <si>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</si>
  <si>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</si>
  <si>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</si>
  <si>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</si>
  <si>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</si>
  <si>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</si>
  <si>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</si>
  <si>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</si>
  <si>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</si>
  <si>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</si>
  <si>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</si>
  <si>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</si>
  <si>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</si>
  <si>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</si>
  <si>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</si>
  <si>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</si>
  <si>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</si>
  <si>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</si>
  <si>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</si>
  <si>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</si>
  <si>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</si>
  <si>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</si>
  <si>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</si>
  <si>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</si>
  <si>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</si>
  <si>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</si>
  <si>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</si>
  <si>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</si>
  <si>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</si>
  <si>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</si>
  <si>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</si>
  <si>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</si>
  <si>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</si>
  <si>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</si>
  <si>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</si>
  <si>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</si>
  <si>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</si>
  <si>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</si>
  <si>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</si>
  <si>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</si>
  <si>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</si>
  <si>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</si>
  <si>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</si>
  <si>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</si>
  <si>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</si>
  <si>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</si>
  <si>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</si>
  <si>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</si>
  <si>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</si>
  <si>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</si>
  <si>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</si>
  <si>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</si>
  <si>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</si>
  <si>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</si>
  <si>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</si>
  <si>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</si>
  <si>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</si>
  <si>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</si>
  <si>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</si>
  <si>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</si>
  <si>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</si>
  <si>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</si>
  <si>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</si>
  <si>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</si>
  <si>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</si>
  <si>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</si>
  <si>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</si>
  <si>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</si>
  <si>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</si>
  <si>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</si>
  <si>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</si>
  <si>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</si>
  <si>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</si>
  <si>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</si>
  <si>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</si>
  <si>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</si>
  <si>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</si>
  <si>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</si>
  <si>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</si>
  <si>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</si>
  <si>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</si>
  <si>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</si>
  <si>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</si>
  <si>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</si>
  <si>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</si>
  <si>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</si>
  <si>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</si>
  <si>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</si>
  <si>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</si>
  <si>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</si>
  <si>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</si>
  <si>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</si>
  <si>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</si>
  <si>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</si>
  <si>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</si>
  <si>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</si>
  <si>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</si>
  <si>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</si>
  <si>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</si>
  <si>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</si>
  <si>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</si>
  <si>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</si>
  <si>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</si>
  <si>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</si>
  <si>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</si>
  <si>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</si>
  <si>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</si>
  <si>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</si>
  <si>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</si>
  <si>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</si>
  <si>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</si>
  <si>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</si>
  <si>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</si>
  <si>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</si>
  <si>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</si>
  <si>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</si>
  <si>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</si>
  <si>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</si>
  <si>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</si>
  <si>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</si>
  <si>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</si>
  <si>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</si>
  <si>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</si>
  <si>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</si>
  <si>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</si>
  <si>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</si>
  <si>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</si>
  <si>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</si>
  <si>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</si>
  <si>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</si>
  <si>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</si>
  <si>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</si>
  <si>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</si>
  <si>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</si>
  <si>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</si>
  <si>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</si>
  <si>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</si>
  <si>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</si>
  <si>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</si>
  <si>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</si>
  <si>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</si>
  <si>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</si>
  <si>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</si>
  <si>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</si>
  <si>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</si>
  <si>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</si>
  <si>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</si>
  <si>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</si>
  <si>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</si>
  <si>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</si>
  <si>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</si>
  <si>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</si>
  <si>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</si>
  <si>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</si>
  <si>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</si>
  <si>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</si>
  <si>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</si>
  <si>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</si>
  <si>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</si>
  <si>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</si>
  <si>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</si>
  <si>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</si>
  <si>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</si>
  <si>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</si>
  <si>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</si>
  <si>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</si>
  <si>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</si>
  <si>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</si>
  <si>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</si>
  <si>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</si>
  <si>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</si>
  <si>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</si>
  <si>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</si>
  <si>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</si>
  <si>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</si>
  <si>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</si>
  <si>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</si>
  <si>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</si>
  <si>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</si>
  <si>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</si>
  <si>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</si>
  <si>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</si>
  <si>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</si>
  <si>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</si>
  <si>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</si>
  <si>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</si>
  <si>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</si>
  <si>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</si>
  <si>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</si>
  <si>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</si>
  <si>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</si>
  <si>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</si>
  <si>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</si>
  <si>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</si>
  <si>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</si>
  <si>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</si>
  <si>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</si>
  <si>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</si>
  <si>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</si>
  <si>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</si>
  <si>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</si>
  <si>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</si>
  <si>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</si>
  <si>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</si>
  <si>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</si>
  <si>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</si>
  <si>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</si>
  <si>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</si>
  <si>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</si>
  <si>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</si>
  <si>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</si>
  <si>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</si>
  <si>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</si>
  <si>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</si>
  <si>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</si>
  <si>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</si>
  <si>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</si>
  <si>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</si>
  <si>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</si>
  <si>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</si>
  <si>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</si>
  <si>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</si>
  <si>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</si>
  <si>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</si>
  <si>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</si>
  <si>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</si>
  <si>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</si>
  <si>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</si>
  <si>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</si>
  <si>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</si>
  <si>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</si>
  <si>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</si>
  <si>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</si>
  <si>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</si>
  <si>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</si>
  <si>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</si>
  <si>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</si>
  <si>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</si>
  <si>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</si>
  <si>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</si>
  <si>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</si>
  <si>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</si>
  <si>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</si>
  <si>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</si>
  <si>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</si>
  <si>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</si>
  <si>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</si>
  <si>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</si>
  <si>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</si>
  <si>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</si>
  <si>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</si>
  <si>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</si>
  <si>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</si>
  <si>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</si>
  <si>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</si>
  <si>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</si>
  <si>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</si>
  <si>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</si>
  <si>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</si>
  <si>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</si>
  <si>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</si>
  <si>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</si>
  <si>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</si>
  <si>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</si>
  <si>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</si>
  <si>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</si>
  <si>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</si>
  <si>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</si>
  <si>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</si>
  <si>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</si>
  <si>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</si>
  <si>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</si>
  <si>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</si>
  <si>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</si>
  <si>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</si>
  <si>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</si>
  <si>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</si>
  <si>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</si>
  <si>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</si>
  <si>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</si>
  <si>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</si>
  <si>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</si>
  <si>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</si>
  <si>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</si>
  <si>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</si>
  <si>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</si>
  <si>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</si>
  <si>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</si>
  <si>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</si>
  <si>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</si>
  <si>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</si>
  <si>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</si>
  <si>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</si>
  <si>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</si>
  <si>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</si>
  <si>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</si>
  <si>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</si>
  <si>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</si>
  <si>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</si>
  <si>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</si>
  <si>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</si>
  <si>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</si>
  <si>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</si>
  <si>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</si>
  <si>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</si>
  <si>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</si>
  <si>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</si>
  <si>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</si>
  <si>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</si>
  <si>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</si>
  <si>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</si>
  <si>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</si>
  <si>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</si>
  <si>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</si>
  <si>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</si>
  <si>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</si>
  <si>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</si>
  <si>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</si>
  <si>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</si>
  <si>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</si>
  <si>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</si>
  <si>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</si>
  <si>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</si>
  <si>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</si>
  <si>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</si>
  <si>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</si>
  <si>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</si>
  <si>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</si>
  <si>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</si>
  <si>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</si>
  <si>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</si>
  <si>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</si>
  <si>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</si>
  <si>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</si>
  <si>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</si>
  <si>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</si>
  <si>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</si>
  <si>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</si>
  <si>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</si>
  <si>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</si>
  <si>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</si>
  <si>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</si>
  <si>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</si>
  <si>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</si>
  <si>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</si>
  <si>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</si>
  <si>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</si>
  <si>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</si>
  <si>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</si>
  <si>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</si>
  <si>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</si>
  <si>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</si>
  <si>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</si>
  <si>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</si>
  <si>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</si>
  <si>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</si>
  <si>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</si>
  <si>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</si>
  <si>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</si>
  <si>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</si>
  <si>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</si>
  <si>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</si>
  <si>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</si>
  <si>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</si>
  <si>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</si>
  <si>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</si>
  <si>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</si>
  <si>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</si>
  <si>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</si>
  <si>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</si>
  <si>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</si>
  <si>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</si>
  <si>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</si>
  <si>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</si>
  <si>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</si>
  <si>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</si>
  <si>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</si>
  <si>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</si>
  <si>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</si>
  <si>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</si>
  <si>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</si>
  <si>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</si>
  <si>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</si>
  <si>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</si>
  <si>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</si>
  <si>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</si>
  <si>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</si>
  <si>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</si>
  <si>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</si>
  <si>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</si>
  <si>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</si>
  <si>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</si>
  <si>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</si>
  <si>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</si>
  <si>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</si>
  <si>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</si>
  <si>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</si>
  <si>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</si>
  <si>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</si>
  <si>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</si>
  <si>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</si>
  <si>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</si>
  <si>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</si>
  <si>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</si>
  <si>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</si>
  <si>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</si>
  <si>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</si>
  <si>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</si>
  <si>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</si>
  <si>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</si>
  <si>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</si>
  <si>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</si>
  <si>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</si>
  <si>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</si>
  <si>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</si>
  <si>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</si>
  <si>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</si>
  <si>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</si>
  <si>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</si>
  <si>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</si>
  <si>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</si>
  <si>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</si>
  <si>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</si>
  <si>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</si>
  <si>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</si>
  <si>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</si>
  <si>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</si>
  <si>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</si>
  <si>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</si>
  <si>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</si>
  <si>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</si>
  <si>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</si>
  <si>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</si>
  <si>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</si>
  <si>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</si>
  <si>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</si>
  <si>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</si>
  <si>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</si>
  <si>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</si>
  <si>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</si>
  <si>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</si>
  <si>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</si>
  <si>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</si>
  <si>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</si>
  <si>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</si>
  <si>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</si>
  <si>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</si>
  <si>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</si>
  <si>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</si>
  <si>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</si>
  <si>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</si>
  <si>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</si>
  <si>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</si>
  <si>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</si>
  <si>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</si>
  <si>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</si>
  <si>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</si>
  <si>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</si>
  <si>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</si>
  <si>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</si>
  <si>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</si>
  <si>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</si>
  <si>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</si>
  <si>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</si>
  <si>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</si>
  <si>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</si>
  <si>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</si>
  <si>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</si>
  <si>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</si>
  <si>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</si>
  <si>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</si>
  <si>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</si>
  <si>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</si>
  <si>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</si>
  <si>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</si>
  <si>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</si>
  <si>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</si>
  <si>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</si>
  <si>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</si>
  <si>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</si>
  <si>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</si>
  <si>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</si>
  <si>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</si>
  <si>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</si>
  <si>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</si>
  <si>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</si>
  <si>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</si>
  <si>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</si>
  <si>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</si>
  <si>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</si>
  <si>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</si>
  <si>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</si>
  <si>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</si>
  <si>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</si>
  <si>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</si>
  <si>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</si>
  <si>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</si>
  <si>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</si>
  <si>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</si>
  <si>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</si>
  <si>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</si>
  <si>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</si>
  <si>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</si>
  <si>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</si>
  <si>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</si>
  <si>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</si>
  <si>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</si>
  <si>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</si>
  <si>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</si>
  <si>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</si>
  <si>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</si>
  <si>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</si>
  <si>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</si>
  <si>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</si>
  <si>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</si>
  <si>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</si>
  <si>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</si>
  <si>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</si>
  <si>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</si>
  <si>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</si>
  <si>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</si>
  <si>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</si>
  <si>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</si>
  <si>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</si>
  <si>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</si>
  <si>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</si>
  <si>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</si>
  <si>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</si>
  <si>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</si>
  <si>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</si>
  <si>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</si>
  <si>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</si>
  <si>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</si>
  <si>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</si>
  <si>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</si>
  <si>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</si>
  <si>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</si>
  <si>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</si>
  <si>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</si>
  <si>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</si>
  <si>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</si>
  <si>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</si>
  <si>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</si>
  <si>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</si>
  <si>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</si>
  <si>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</si>
  <si>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</si>
  <si>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</si>
  <si>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</si>
  <si>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</si>
  <si>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</si>
  <si>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</si>
  <si>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</si>
  <si>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</si>
  <si>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</si>
  <si>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</si>
  <si>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</si>
  <si>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</si>
  <si>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</si>
  <si>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</si>
  <si>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</si>
  <si>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</si>
  <si>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</si>
  <si>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</si>
  <si>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</si>
  <si>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</si>
  <si>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</si>
  <si>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</si>
  <si>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</si>
  <si>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</si>
  <si>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</si>
  <si>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</si>
  <si>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</si>
  <si>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</si>
  <si>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</si>
  <si>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</si>
  <si>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</si>
  <si>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</si>
  <si>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</si>
  <si>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</si>
  <si>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</si>
  <si>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</si>
  <si>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</si>
  <si>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</si>
  <si>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</si>
  <si>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</si>
  <si>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</si>
  <si>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</si>
  <si>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</si>
  <si>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</si>
  <si>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</si>
  <si>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</si>
  <si>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</si>
  <si>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</si>
  <si>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</si>
  <si>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</si>
  <si>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</si>
  <si>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</si>
  <si>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</si>
  <si>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</si>
  <si>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</si>
  <si>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</si>
  <si>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</si>
  <si>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</si>
  <si>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</si>
  <si>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</si>
  <si>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</si>
  <si>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</si>
  <si>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</si>
  <si>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</si>
  <si>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</si>
  <si>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</si>
  <si>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</si>
  <si>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</si>
  <si>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</si>
  <si>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</si>
  <si>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</si>
  <si>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</si>
  <si>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</si>
  <si>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</si>
  <si>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</si>
  <si>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</si>
  <si>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</si>
  <si>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</si>
  <si>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</si>
  <si>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</si>
  <si>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</si>
  <si>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</si>
  <si>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</si>
  <si>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</si>
  <si>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</si>
  <si>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</si>
  <si>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</si>
  <si>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</si>
  <si>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</si>
  <si>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</si>
  <si>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</si>
  <si>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</si>
  <si>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</si>
  <si>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</si>
  <si>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</si>
  <si>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</si>
  <si>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</si>
  <si>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</si>
  <si>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</si>
  <si>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</si>
  <si>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</si>
  <si>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</si>
  <si>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</si>
  <si>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</si>
  <si>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</si>
  <si>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</si>
  <si>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</si>
  <si>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</si>
  <si>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</si>
  <si>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</si>
  <si>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</si>
  <si>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</si>
  <si>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</si>
  <si>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</si>
  <si>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</si>
  <si>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</si>
  <si>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</si>
  <si>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</si>
  <si>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</si>
  <si>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</si>
  <si>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</si>
  <si>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</si>
  <si>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</si>
  <si>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</si>
  <si>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</si>
  <si>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</si>
  <si>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</si>
  <si>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</si>
  <si>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</si>
  <si>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</si>
  <si>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</si>
  <si>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</si>
  <si>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</si>
  <si>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</si>
  <si>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</si>
  <si>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</si>
  <si>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</si>
  <si>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</si>
  <si>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</si>
  <si>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</si>
  <si>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</si>
  <si>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</si>
  <si>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</si>
  <si>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</si>
  <si>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</si>
  <si>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</si>
  <si>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</si>
  <si>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</si>
  <si>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</si>
  <si>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</si>
  <si>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</si>
  <si>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</si>
  <si>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</si>
  <si>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</si>
  <si>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</si>
  <si>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</si>
  <si>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</si>
  <si>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</si>
  <si>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</si>
  <si>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</si>
  <si>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</si>
  <si>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</si>
  <si>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</si>
  <si>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</si>
  <si>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</si>
  <si>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</si>
  <si>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</si>
  <si>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</si>
  <si>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</si>
  <si>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</si>
  <si>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</si>
  <si>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</si>
  <si>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</si>
  <si>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</si>
  <si>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</si>
  <si>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</si>
  <si>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</si>
  <si>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</si>
  <si>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</si>
  <si>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</si>
  <si>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</si>
  <si>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</si>
  <si>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</si>
  <si>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</si>
  <si>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</si>
  <si>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</si>
  <si>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</si>
  <si>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</si>
  <si>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</si>
  <si>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</si>
  <si>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</si>
  <si>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</si>
  <si>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</si>
  <si>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</si>
  <si>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</si>
  <si>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</si>
  <si>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</si>
  <si>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</si>
  <si>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</si>
  <si>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</si>
  <si>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</si>
  <si>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</si>
  <si>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</si>
  <si>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</si>
  <si>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</si>
  <si>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</si>
  <si>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</si>
  <si>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</si>
  <si>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</si>
  <si>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</si>
  <si>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</si>
  <si>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</si>
  <si>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</si>
  <si>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</si>
  <si>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</si>
  <si>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</si>
  <si>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</si>
  <si>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</si>
  <si>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</si>
  <si>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</si>
  <si>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</si>
  <si>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</si>
  <si>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</si>
  <si>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</si>
  <si>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</si>
  <si>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</si>
  <si>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</si>
  <si>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</si>
  <si>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</si>
  <si>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</si>
  <si>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</si>
  <si>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</si>
  <si>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</si>
  <si>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</si>
  <si>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</si>
  <si>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</si>
  <si>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</si>
  <si>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</si>
  <si>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</si>
  <si>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</si>
  <si>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</si>
  <si>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</si>
  <si>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</si>
  <si>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</si>
  <si>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</si>
  <si>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</si>
  <si>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</si>
  <si>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</si>
  <si>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</si>
  <si>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</si>
  <si>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</si>
  <si>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</si>
  <si>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</si>
  <si>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</si>
  <si>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</si>
  <si>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</si>
  <si>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</si>
  <si>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</si>
  <si>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</si>
  <si>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</si>
  <si>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</si>
  <si>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</si>
  <si>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</si>
  <si>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</si>
  <si>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</si>
  <si>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</si>
  <si>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</si>
  <si>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</si>
  <si>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</si>
  <si>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</si>
  <si>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</si>
  <si>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</si>
  <si>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</si>
  <si>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</si>
  <si>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</si>
  <si>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</si>
  <si>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</si>
  <si>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</si>
  <si>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</si>
  <si>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</si>
  <si>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</si>
  <si>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</si>
  <si>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</si>
  <si>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</si>
  <si>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</si>
  <si>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</si>
  <si>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</si>
  <si>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</si>
  <si>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</si>
  <si>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</si>
  <si>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</si>
  <si>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</si>
  <si>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</si>
  <si>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</si>
  <si>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</si>
  <si>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</si>
  <si>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</si>
  <si>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</si>
  <si>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</si>
  <si>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</si>
  <si>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</si>
  <si>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</si>
  <si>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</si>
  <si>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</si>
  <si>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</si>
  <si>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</si>
  <si>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</si>
  <si>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</si>
  <si>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</si>
  <si>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</si>
  <si>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</si>
  <si>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</si>
  <si>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</si>
  <si>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</si>
  <si>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</si>
  <si>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</si>
  <si>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</si>
  <si>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</si>
  <si>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</si>
  <si>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</si>
  <si>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</si>
  <si>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</si>
  <si>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</si>
  <si>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</si>
  <si>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</si>
  <si>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</si>
  <si>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</si>
  <si>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</si>
  <si>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</si>
  <si>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</si>
  <si>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</si>
  <si>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</si>
  <si>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</si>
  <si>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</si>
  <si>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</si>
  <si>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</si>
  <si>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</si>
  <si>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</si>
  <si>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</si>
  <si>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</si>
  <si>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</si>
  <si>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</si>
  <si>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</si>
  <si>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</si>
  <si>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</si>
  <si>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</si>
  <si>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</si>
  <si>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</si>
  <si>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</si>
  <si>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</si>
  <si>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</si>
  <si>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</si>
  <si>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</si>
  <si>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</si>
  <si>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</si>
  <si>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</si>
  <si>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</si>
  <si>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</si>
  <si>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</si>
  <si>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</si>
  <si>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</si>
  <si>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</si>
  <si>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</si>
  <si>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</si>
  <si>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</si>
  <si>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</si>
  <si>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</si>
  <si>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</si>
  <si>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</si>
  <si>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</si>
  <si>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</si>
  <si>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</si>
  <si>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</si>
  <si>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</si>
  <si>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</si>
  <si>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</si>
  <si>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</si>
  <si>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</si>
  <si>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</si>
  <si>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</si>
  <si>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</si>
  <si>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</si>
  <si>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</si>
  <si>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</si>
  <si>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</si>
  <si>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</si>
  <si>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</si>
  <si>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</si>
  <si>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</si>
  <si>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</si>
  <si>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</si>
  <si>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</si>
  <si>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</si>
  <si>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</si>
  <si>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</si>
  <si>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</si>
  <si>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</si>
  <si>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</si>
  <si>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</si>
  <si>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</si>
  <si>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</si>
  <si>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</si>
  <si>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</si>
  <si>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</si>
  <si>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</si>
  <si>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</si>
  <si>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</si>
  <si>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</si>
  <si>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</si>
  <si>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</si>
  <si>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</si>
  <si>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</si>
  <si>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</si>
  <si>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</si>
  <si>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</si>
  <si>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</si>
  <si>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</si>
  <si>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</si>
  <si>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</si>
  <si>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</si>
  <si>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</si>
  <si>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</si>
  <si>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</si>
  <si>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</si>
  <si>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</si>
  <si>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</si>
  <si>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</si>
  <si>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</si>
  <si>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</si>
  <si>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</si>
  <si>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</si>
  <si>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</si>
  <si>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</si>
  <si>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</si>
  <si>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</si>
  <si>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</si>
  <si>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</si>
  <si>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</si>
  <si>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</si>
  <si>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</si>
  <si>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</si>
  <si>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</si>
  <si>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</si>
  <si>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</si>
  <si>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</si>
  <si>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</si>
  <si>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</si>
  <si>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</si>
  <si>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</si>
  <si>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</si>
  <si>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</si>
  <si>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</si>
  <si>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</si>
  <si>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</si>
  <si>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</si>
  <si>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</si>
  <si>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</si>
  <si>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</si>
  <si>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</si>
  <si>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</si>
  <si>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</si>
  <si>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</si>
  <si>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</si>
  <si>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</si>
  <si>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</si>
  <si>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</si>
  <si>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</si>
  <si>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</si>
  <si>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</si>
  <si>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</si>
  <si>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</si>
  <si>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</si>
  <si>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</si>
  <si>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</si>
  <si>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</si>
  <si>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</si>
  <si>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</si>
  <si>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</si>
  <si>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</si>
  <si>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</si>
  <si>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</si>
  <si>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</si>
  <si>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</si>
  <si>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</si>
  <si>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</si>
  <si>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</si>
  <si>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</si>
  <si>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</si>
  <si>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</si>
  <si>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</si>
  <si>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</si>
  <si>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</si>
  <si>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</si>
  <si>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</si>
  <si>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</si>
  <si>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</si>
  <si>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</si>
  <si>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</si>
  <si>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</si>
  <si>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</si>
  <si>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</si>
  <si>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</si>
  <si>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</si>
  <si>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</si>
  <si>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</si>
  <si>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</si>
  <si>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</si>
  <si>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</si>
  <si>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</si>
  <si>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</si>
  <si>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</si>
  <si>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</si>
  <si>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</si>
  <si>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</si>
  <si>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</si>
  <si>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</si>
  <si>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</si>
  <si>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</si>
  <si>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</si>
  <si>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</si>
  <si>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</si>
  <si>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</si>
  <si>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</si>
  <si>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</si>
  <si>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</si>
  <si>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</si>
  <si>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</si>
  <si>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</si>
  <si>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</si>
  <si>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</si>
  <si>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</si>
  <si>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</si>
  <si>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</si>
  <si>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</si>
  <si>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</si>
  <si>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</si>
  <si>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</si>
  <si>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</si>
  <si>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</si>
  <si>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</si>
  <si>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</si>
  <si>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</si>
  <si>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</si>
  <si>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</si>
  <si>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</si>
  <si>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</si>
  <si>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</si>
  <si>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</si>
  <si>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</si>
  <si>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</si>
  <si>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</si>
  <si>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</si>
  <si>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</si>
  <si>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</si>
  <si>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</si>
  <si>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</si>
  <si>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</si>
  <si>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</si>
  <si>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</si>
  <si>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</si>
  <si>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</si>
  <si>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</si>
  <si>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</si>
  <si>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</si>
  <si>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</si>
  <si>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</si>
  <si>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</si>
  <si>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</si>
  <si>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</si>
  <si>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</si>
  <si>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</si>
  <si>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</si>
  <si>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</si>
  <si>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</si>
  <si>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</si>
  <si>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</si>
  <si>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</si>
  <si>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</si>
  <si>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</si>
  <si>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</si>
  <si>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</si>
  <si>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</si>
  <si>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</si>
  <si>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</si>
  <si>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</si>
  <si>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</si>
  <si>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</si>
  <si>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</si>
  <si>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</si>
  <si>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</si>
  <si>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</si>
  <si>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</si>
  <si>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</si>
  <si>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</si>
  <si>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</si>
  <si>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</si>
  <si>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</si>
  <si>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</si>
  <si>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</si>
  <si>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</si>
  <si>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</si>
  <si>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</si>
  <si>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</si>
  <si>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</si>
  <si>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</si>
  <si>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</si>
  <si>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</si>
  <si>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</si>
  <si>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</si>
  <si>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</si>
  <si>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</si>
  <si>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</si>
  <si>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</si>
  <si>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</si>
  <si>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</si>
  <si>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</si>
  <si>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</si>
  <si>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</si>
  <si>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</si>
  <si>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</si>
  <si>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</si>
  <si>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</si>
  <si>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</si>
  <si>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</si>
  <si>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</si>
  <si>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</si>
  <si>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</si>
  <si>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</si>
  <si>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</si>
  <si>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</si>
  <si>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</si>
  <si>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</si>
  <si>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</si>
  <si>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</si>
  <si>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</si>
  <si>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</si>
  <si>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</si>
  <si>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</si>
  <si>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</si>
  <si>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</si>
  <si>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</si>
  <si>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</si>
  <si>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</si>
  <si>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</si>
  <si>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</si>
  <si>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</si>
  <si>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</si>
  <si>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</si>
  <si>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</si>
  <si>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</si>
  <si>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</si>
  <si>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</si>
  <si>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</si>
  <si>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</si>
  <si>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</si>
  <si>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</si>
  <si>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</si>
  <si>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</si>
  <si>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</si>
  <si>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</si>
  <si>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</si>
  <si>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</si>
  <si>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</si>
  <si>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</si>
  <si>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</si>
  <si>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</si>
  <si>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</si>
  <si>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</si>
  <si>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</si>
  <si>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</si>
  <si>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</si>
  <si>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</si>
  <si>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</si>
  <si>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</si>
  <si>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</si>
  <si>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</si>
  <si>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</si>
  <si>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</si>
  <si>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</si>
  <si>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</si>
  <si>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</si>
  <si>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</si>
  <si>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</si>
  <si>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</si>
  <si>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</si>
  <si>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</si>
  <si>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</si>
  <si>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</si>
  <si>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</si>
  <si>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</si>
  <si>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</si>
  <si>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</si>
  <si>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</si>
  <si>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</si>
  <si>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</si>
  <si>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</si>
  <si>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</si>
  <si>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</si>
  <si>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</si>
  <si>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</si>
  <si>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</si>
  <si>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</si>
  <si>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</si>
  <si>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</si>
  <si>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</si>
  <si>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</si>
  <si>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</si>
  <si>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</si>
  <si>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</si>
  <si>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</si>
  <si>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</si>
  <si>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</si>
  <si>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</si>
  <si>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</si>
  <si>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</si>
  <si>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</si>
  <si>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</si>
  <si>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</si>
  <si>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</si>
  <si>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</si>
  <si>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</si>
  <si>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</si>
  <si>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</si>
  <si>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</si>
  <si>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</si>
  <si>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</si>
  <si>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</si>
  <si>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</si>
  <si>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</si>
  <si>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</si>
  <si>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</si>
  <si>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</si>
  <si>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</si>
  <si>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</si>
  <si>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</si>
  <si>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</si>
  <si>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</si>
  <si>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</si>
  <si>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</si>
  <si>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</si>
  <si>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</si>
  <si>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</si>
  <si>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</si>
  <si>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</si>
  <si>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</si>
  <si>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</si>
  <si>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</si>
  <si>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</si>
  <si>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</si>
  <si>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</si>
  <si>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</si>
  <si>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</si>
  <si>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</si>
  <si>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</si>
  <si>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</si>
  <si>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</si>
  <si>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</si>
  <si>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</si>
  <si>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</si>
  <si>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</si>
  <si>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</si>
  <si>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</si>
  <si>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</si>
  <si>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</si>
  <si>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</si>
  <si>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</si>
  <si>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</si>
  <si>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</si>
  <si>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</si>
  <si>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</si>
  <si>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</si>
  <si>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</si>
  <si>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</si>
  <si>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</si>
  <si>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</si>
  <si>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</si>
  <si>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</si>
  <si>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</si>
  <si>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</si>
  <si>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</si>
  <si>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</si>
  <si>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</si>
  <si>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</si>
  <si>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</si>
  <si>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</si>
  <si>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</si>
  <si>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</si>
  <si>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</si>
  <si>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</si>
  <si>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</si>
  <si>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</si>
  <si>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</si>
  <si>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</si>
  <si>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</si>
  <si>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</si>
  <si>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</si>
  <si>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</si>
  <si>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</si>
  <si>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</si>
  <si>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</si>
  <si>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</si>
  <si>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</si>
  <si>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</si>
  <si>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</si>
  <si>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</si>
  <si>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</si>
  <si>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</si>
  <si>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</si>
  <si>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</si>
  <si>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</si>
  <si>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</si>
  <si>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</si>
  <si>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</si>
  <si>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</si>
  <si>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</si>
  <si>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</si>
  <si>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</si>
  <si>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</si>
  <si>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</si>
  <si>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</si>
  <si>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</si>
  <si>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</si>
  <si>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</si>
  <si>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</si>
  <si>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</si>
  <si>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</si>
  <si>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</si>
  <si>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</si>
  <si>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</si>
  <si>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</si>
  <si>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</si>
  <si>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</si>
  <si>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</si>
  <si>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</si>
  <si>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</si>
  <si>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</si>
  <si>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</si>
  <si>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</si>
  <si>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</si>
  <si>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</si>
  <si>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</si>
  <si>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</si>
  <si>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</si>
  <si>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</si>
  <si>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</si>
  <si>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</si>
  <si>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</si>
  <si>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</si>
  <si>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</si>
  <si>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</si>
  <si>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</si>
  <si>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</si>
  <si>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</si>
  <si>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</si>
  <si>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</si>
  <si>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</si>
  <si>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</si>
  <si>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</si>
  <si>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</si>
  <si>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</si>
  <si>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</si>
  <si>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</si>
  <si>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</si>
  <si>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</si>
  <si>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</si>
  <si>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</si>
  <si>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</si>
  <si>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</si>
  <si>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</si>
  <si>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</si>
  <si>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</si>
  <si>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</si>
  <si>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</si>
  <si>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</si>
  <si>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</si>
  <si>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</si>
  <si>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</si>
  <si>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</si>
  <si>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</si>
  <si>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</si>
  <si>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</si>
  <si>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</si>
  <si>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</si>
  <si>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</si>
  <si>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</si>
  <si>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</si>
  <si>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</si>
  <si>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</si>
  <si>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</si>
  <si>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</si>
  <si>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</si>
  <si>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</si>
  <si>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</si>
  <si>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</si>
  <si>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</si>
  <si>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</si>
  <si>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</si>
  <si>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</si>
  <si>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</si>
  <si>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</si>
  <si>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</si>
  <si>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</si>
  <si>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</si>
  <si>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</si>
  <si>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</si>
  <si>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</si>
  <si>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</si>
  <si>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</si>
  <si>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</si>
  <si>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</si>
  <si>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</si>
  <si>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</si>
  <si>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</si>
  <si>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</si>
  <si>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</si>
  <si>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</si>
  <si>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</si>
  <si>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</si>
  <si>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</si>
  <si>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</si>
  <si>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</si>
  <si>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</si>
  <si>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</si>
  <si>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</si>
  <si>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</si>
  <si>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</si>
  <si>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</si>
  <si>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</si>
  <si>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</si>
  <si>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</si>
  <si>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</si>
  <si>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</si>
  <si>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</si>
  <si>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</si>
  <si>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</si>
  <si>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</si>
  <si>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</si>
  <si>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</si>
  <si>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</si>
  <si>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</si>
  <si>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</si>
  <si>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</si>
  <si>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</si>
  <si>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</si>
  <si>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</si>
  <si>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</si>
  <si>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</si>
  <si>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</si>
  <si>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</si>
  <si>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</si>
  <si>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</si>
  <si>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</si>
  <si>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</si>
  <si>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</si>
  <si>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</si>
  <si>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</si>
  <si>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</si>
  <si>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</si>
  <si>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</si>
  <si>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</si>
  <si>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</si>
  <si>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</si>
  <si>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</si>
  <si>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</si>
  <si>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</si>
  <si>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</si>
  <si>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</si>
  <si>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</si>
  <si>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</si>
  <si>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</si>
  <si>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</si>
  <si>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</si>
  <si>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</si>
  <si>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</si>
  <si>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</si>
  <si>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</si>
  <si>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</si>
  <si>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</si>
  <si>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</si>
  <si>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</si>
  <si>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</si>
  <si>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</si>
  <si>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</si>
  <si>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</si>
  <si>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</si>
  <si>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</si>
  <si>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</si>
  <si>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</si>
  <si>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</si>
  <si>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</si>
  <si>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</si>
  <si>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</si>
  <si>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</si>
  <si>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</si>
  <si>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</si>
  <si>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</si>
  <si>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</si>
  <si>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</si>
  <si>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</si>
  <si>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</si>
  <si>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</si>
  <si>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</si>
  <si>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</si>
  <si>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</si>
  <si>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</si>
  <si>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</si>
  <si>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</si>
  <si>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</si>
  <si>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</si>
  <si>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</si>
  <si>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</si>
  <si>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</si>
  <si>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</si>
  <si>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</si>
  <si>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</si>
  <si>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</si>
  <si>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</si>
  <si>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</si>
  <si>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</si>
  <si>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</si>
  <si>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</si>
  <si>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</si>
  <si>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</si>
  <si>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</si>
  <si>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</si>
  <si>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</si>
  <si>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</si>
  <si>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</si>
  <si>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</si>
  <si>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</si>
  <si>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</si>
  <si>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</si>
  <si>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</si>
  <si>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</si>
  <si>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</si>
  <si>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</si>
  <si>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</si>
  <si>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</si>
  <si>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</si>
  <si>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</si>
  <si>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</si>
  <si>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</si>
  <si>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</si>
  <si>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</si>
  <si>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</si>
  <si>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</si>
  <si>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</si>
  <si>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</si>
  <si>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</si>
  <si>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</si>
  <si>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</si>
  <si>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</si>
  <si>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</si>
  <si>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</si>
  <si>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</si>
  <si>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</si>
  <si>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</si>
  <si>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</si>
  <si>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</si>
  <si>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</si>
  <si>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</si>
  <si>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</si>
  <si>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</si>
  <si>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</si>
  <si>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</si>
  <si>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</si>
  <si>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</si>
  <si>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</si>
  <si>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</si>
  <si>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</si>
  <si>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</si>
  <si>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</si>
  <si>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</si>
  <si>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</si>
  <si>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</si>
  <si>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</si>
  <si>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</si>
  <si>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</si>
  <si>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</si>
  <si>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</si>
  <si>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</si>
  <si>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</si>
  <si>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</si>
  <si>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</si>
  <si>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</si>
  <si>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</si>
  <si>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</si>
  <si>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</si>
  <si>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</si>
  <si>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</si>
  <si>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</si>
  <si>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</si>
  <si>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</si>
  <si>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</si>
  <si>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</si>
  <si>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</si>
  <si>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</si>
  <si>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</si>
  <si>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</si>
  <si>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</si>
  <si>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</si>
  <si>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</si>
  <si>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</si>
  <si>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</si>
  <si>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</si>
  <si>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</si>
  <si>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</si>
  <si>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</si>
  <si>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</si>
  <si>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</si>
  <si>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</si>
  <si>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</si>
  <si>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</si>
  <si>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</si>
  <si>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</si>
  <si>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</si>
  <si>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</si>
  <si>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</si>
  <si>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</si>
  <si>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</si>
  <si>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</si>
  <si>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</si>
  <si>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</si>
  <si>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</si>
  <si>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</si>
  <si>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</si>
  <si>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</si>
  <si>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</si>
  <si>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</si>
  <si>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</si>
  <si>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</si>
  <si>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</si>
  <si>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</si>
  <si>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</si>
  <si>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</si>
  <si>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</si>
  <si>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</si>
  <si>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</si>
  <si>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</si>
  <si>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</si>
  <si>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</si>
  <si>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</si>
  <si>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</si>
  <si>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</si>
  <si>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</si>
  <si>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</si>
  <si>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</si>
  <si>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</si>
  <si>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</si>
  <si>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</si>
  <si>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</si>
  <si>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</si>
  <si>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</si>
  <si>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</si>
  <si>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</si>
  <si>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</si>
  <si>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</si>
  <si>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</si>
  <si>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</si>
  <si>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</si>
  <si>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</si>
  <si>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</si>
  <si>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</si>
  <si>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</si>
  <si>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</si>
  <si>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</si>
  <si>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</si>
  <si>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</si>
  <si>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</si>
  <si>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</si>
  <si>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</si>
  <si>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</si>
  <si>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</si>
  <si>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</si>
  <si>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</si>
  <si>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</si>
  <si>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</si>
  <si>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</si>
  <si>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</si>
  <si>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</si>
  <si>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</si>
  <si>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</si>
  <si>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</si>
  <si>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</si>
  <si>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</si>
  <si>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</si>
  <si>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</si>
  <si>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</si>
  <si>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</si>
  <si>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</si>
  <si>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</si>
  <si>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</si>
  <si>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</si>
  <si>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</si>
  <si>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</si>
  <si>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</si>
  <si>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</si>
  <si>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</si>
  <si>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</si>
  <si>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</si>
  <si>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</si>
  <si>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</si>
  <si>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</si>
  <si>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</si>
  <si>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</si>
  <si>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</si>
  <si>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</si>
  <si>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</si>
  <si>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</si>
  <si>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</si>
  <si>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</si>
  <si>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</si>
  <si>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</si>
  <si>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</si>
  <si>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</si>
  <si>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</si>
  <si>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</si>
  <si>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</si>
  <si>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</si>
  <si>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</si>
  <si>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</si>
  <si>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</si>
  <si>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</si>
  <si>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</si>
  <si>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</si>
  <si>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</si>
  <si>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</si>
  <si>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</si>
  <si>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</si>
  <si>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</si>
  <si>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</si>
  <si>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</si>
  <si>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</si>
  <si>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</si>
  <si>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</si>
  <si>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</si>
  <si>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</si>
  <si>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</si>
  <si>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</si>
  <si>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</si>
  <si>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</si>
  <si>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</si>
  <si>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</si>
  <si>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</si>
  <si>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</si>
  <si>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</si>
  <si>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</si>
  <si>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</si>
  <si>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</si>
  <si>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</si>
  <si>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</si>
  <si>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</si>
  <si>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</si>
  <si>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</si>
  <si>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</si>
  <si>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</si>
  <si>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</si>
  <si>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</si>
  <si>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</si>
  <si>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</si>
  <si>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</si>
  <si>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</si>
  <si>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</si>
  <si>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</si>
  <si>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</si>
  <si>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</si>
  <si>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</si>
  <si>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</si>
  <si>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</si>
  <si>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</si>
  <si>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</si>
  <si>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</si>
  <si>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</si>
  <si>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</si>
  <si>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</si>
  <si>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</si>
  <si>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</si>
  <si>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</si>
  <si>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</si>
  <si>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</si>
  <si>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</si>
  <si>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</si>
  <si>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</si>
  <si>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</si>
  <si>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</si>
  <si>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</si>
  <si>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</si>
  <si>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</si>
  <si>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</si>
  <si>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</si>
  <si>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</si>
  <si>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</si>
  <si>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</si>
  <si>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</si>
  <si>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</si>
  <si>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</si>
  <si>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</si>
  <si>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</si>
  <si>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</si>
  <si>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</si>
  <si>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</si>
  <si>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</si>
  <si>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</si>
  <si>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</si>
  <si>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</si>
  <si>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</si>
  <si>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</si>
  <si>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</si>
  <si>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</si>
  <si>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</si>
  <si>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</si>
  <si>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</si>
  <si>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</si>
  <si>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</si>
  <si>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</si>
  <si>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</si>
  <si>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</si>
  <si>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</si>
  <si>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</si>
  <si>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</si>
  <si>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</si>
  <si>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</si>
  <si>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</si>
  <si>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</si>
  <si>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</si>
  <si>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</si>
  <si>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</si>
  <si>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</si>
  <si>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</si>
  <si>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</si>
  <si>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</si>
  <si>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</si>
  <si>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</si>
  <si>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</si>
  <si>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</si>
  <si>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</si>
  <si>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</si>
  <si>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</si>
  <si>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</si>
  <si>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</si>
  <si>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</si>
  <si>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</si>
  <si>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</si>
  <si>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</si>
  <si>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</si>
  <si>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</si>
  <si>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</si>
  <si>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</si>
  <si>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</si>
  <si>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</si>
  <si>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</si>
  <si>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</si>
  <si>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</si>
  <si>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</si>
  <si>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</si>
  <si>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</si>
  <si>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</si>
  <si>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</si>
  <si>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</si>
  <si>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</si>
  <si>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</si>
  <si>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</si>
  <si>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</si>
  <si>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</si>
  <si>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</si>
  <si>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</si>
  <si>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</si>
  <si>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</si>
  <si>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</si>
  <si>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</si>
  <si>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</si>
  <si>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</si>
  <si>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</si>
  <si>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</si>
  <si>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</si>
  <si>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</si>
  <si>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</si>
  <si>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</si>
  <si>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</si>
  <si>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</si>
  <si>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</si>
  <si>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</si>
  <si>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</si>
  <si>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</si>
  <si>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</si>
  <si>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</si>
  <si>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</si>
  <si>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</si>
  <si>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</si>
  <si>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</si>
  <si>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</si>
  <si>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</si>
  <si>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</si>
  <si>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</si>
  <si>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</si>
  <si>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</si>
  <si>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</si>
  <si>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</si>
  <si>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</si>
  <si>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</si>
  <si>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</si>
  <si>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</si>
  <si>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</si>
  <si>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</si>
  <si>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</si>
  <si>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</si>
  <si>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</si>
  <si>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</si>
  <si>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</si>
  <si>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</si>
  <si>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</si>
  <si>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</si>
  <si>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</si>
  <si>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</si>
  <si>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</si>
  <si>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</si>
  <si>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</si>
  <si>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</si>
  <si>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</si>
  <si>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</si>
  <si>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</si>
  <si>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</si>
  <si>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</si>
  <si>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</si>
  <si>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</si>
  <si>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</si>
  <si>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</si>
  <si>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</si>
  <si>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</si>
  <si>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</si>
  <si>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</si>
  <si>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</si>
  <si>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</si>
  <si>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</si>
  <si>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</si>
  <si>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</si>
  <si>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</si>
  <si>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</si>
  <si>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</si>
  <si>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</si>
  <si>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</si>
  <si>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</si>
  <si>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</si>
  <si>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</si>
  <si>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</si>
  <si>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</si>
  <si>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</si>
  <si>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</si>
  <si>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</si>
  <si>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</si>
  <si>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</si>
  <si>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</si>
  <si>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</si>
  <si>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</si>
  <si>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</si>
  <si>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</si>
  <si>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</si>
  <si>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</si>
  <si>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</si>
  <si>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</si>
  <si>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</si>
  <si>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</si>
  <si>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</si>
  <si>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</si>
  <si>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</si>
  <si>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</si>
  <si>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</si>
  <si>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</si>
  <si>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</si>
  <si>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</si>
  <si>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</si>
  <si>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</si>
  <si>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</si>
  <si>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</si>
  <si>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</si>
  <si>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</si>
  <si>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</si>
  <si>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</si>
  <si>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</si>
  <si>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</si>
  <si>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</si>
  <si>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</si>
  <si>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</si>
  <si>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</si>
  <si>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</si>
  <si>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</si>
  <si>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</si>
  <si>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</si>
  <si>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</si>
  <si>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</si>
  <si>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</si>
  <si>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</si>
  <si>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</si>
  <si>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</si>
  <si>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</si>
  <si>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</si>
  <si>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</si>
  <si>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</si>
  <si>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</si>
  <si>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</si>
  <si>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</si>
  <si>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</si>
  <si>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</si>
  <si>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</si>
  <si>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</si>
  <si>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</si>
  <si>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</si>
  <si>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</si>
  <si>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</si>
  <si>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</si>
  <si>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</si>
  <si>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</si>
  <si>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</si>
  <si>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</si>
  <si>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</si>
  <si>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</si>
  <si>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</si>
  <si>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</si>
  <si>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</si>
  <si>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</si>
  <si>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</si>
  <si>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</si>
  <si>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</si>
  <si>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</si>
  <si>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</si>
  <si>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</si>
  <si>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</si>
  <si>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</si>
  <si>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</si>
  <si>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</si>
  <si>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</si>
  <si>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</si>
  <si>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</si>
  <si>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</si>
  <si>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</si>
  <si>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</si>
  <si>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</si>
  <si>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</si>
  <si>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</si>
  <si>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</si>
  <si>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</si>
  <si>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</si>
  <si>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</si>
  <si>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</si>
  <si>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</si>
  <si>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</si>
  <si>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</si>
  <si>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</si>
  <si>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</si>
  <si>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</si>
  <si>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</si>
  <si>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</si>
  <si>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</si>
  <si>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</si>
  <si>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</si>
  <si>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</si>
  <si>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</si>
  <si>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</si>
  <si>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</si>
  <si>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</si>
  <si>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</si>
  <si>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</si>
  <si>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</si>
  <si>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</si>
  <si>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</si>
  <si>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</si>
  <si>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</si>
  <si>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</si>
  <si>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</si>
  <si>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</si>
  <si>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</si>
  <si>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</si>
  <si>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</si>
  <si>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</si>
  <si>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</si>
  <si>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</si>
  <si>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</si>
  <si>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</si>
  <si>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</si>
  <si>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</si>
  <si>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</si>
  <si>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</si>
  <si>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</si>
  <si>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</si>
  <si>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</si>
  <si>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</si>
  <si>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</si>
  <si>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</si>
  <si>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</si>
  <si>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</si>
  <si>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</si>
  <si>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</si>
  <si>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</si>
  <si>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</si>
  <si>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</si>
  <si>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</si>
  <si>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</si>
  <si>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</si>
  <si>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</si>
  <si>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</si>
  <si>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</si>
  <si>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</si>
  <si>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</si>
  <si>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</si>
  <si>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</si>
  <si>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</si>
  <si>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</si>
  <si>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</si>
  <si>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</si>
  <si>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</si>
  <si>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</si>
  <si>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</si>
  <si>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</si>
  <si>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</si>
  <si>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</si>
  <si>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</si>
  <si>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</si>
  <si>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</si>
  <si>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</si>
  <si>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</si>
  <si>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</si>
  <si>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</si>
  <si>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</si>
  <si>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</si>
  <si>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</si>
  <si>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</si>
  <si>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</si>
  <si>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</si>
  <si>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</si>
  <si>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</si>
  <si>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</si>
  <si>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</si>
  <si>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</si>
  <si>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</si>
  <si>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</si>
  <si>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</si>
  <si>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</si>
  <si>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</si>
  <si>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</si>
  <si>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</si>
  <si>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</si>
  <si>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</si>
  <si>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</si>
  <si>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</si>
  <si>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</si>
  <si>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</si>
  <si>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</si>
  <si>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</si>
  <si>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</si>
  <si>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</si>
  <si>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</si>
  <si>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</si>
  <si>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</si>
  <si>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</si>
  <si>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</si>
  <si>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</si>
  <si>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</si>
  <si>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</si>
  <si>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</si>
  <si>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</si>
  <si>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</si>
  <si>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</si>
  <si>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</si>
  <si>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</si>
  <si>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</si>
  <si>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</si>
  <si>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</si>
  <si>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</si>
  <si>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</si>
  <si>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</si>
  <si>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</si>
  <si>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</si>
  <si>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</si>
  <si>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</si>
  <si>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</si>
  <si>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</si>
  <si>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</si>
  <si>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</si>
  <si>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</si>
  <si>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</si>
  <si>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</si>
  <si>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</si>
  <si>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</si>
  <si>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</si>
  <si>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</si>
  <si>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</si>
  <si>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</si>
  <si>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</si>
  <si>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</si>
  <si>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</si>
  <si>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</si>
  <si>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</si>
  <si>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</si>
  <si>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</si>
  <si>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</si>
  <si>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</si>
  <si>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</si>
  <si>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</si>
  <si>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</si>
  <si>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</si>
  <si>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</si>
  <si>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</si>
  <si>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</si>
  <si>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</si>
  <si>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</si>
  <si>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</si>
  <si>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</si>
  <si>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</si>
  <si>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</si>
  <si>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</si>
  <si>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</si>
  <si>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</si>
  <si>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</si>
  <si>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</si>
  <si>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</si>
  <si>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</si>
  <si>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</si>
  <si>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</si>
  <si>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</si>
  <si>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</si>
  <si>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</si>
  <si>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</si>
  <si>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</si>
  <si>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</si>
  <si>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</si>
  <si>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</si>
  <si>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</si>
  <si>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</si>
  <si>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</si>
  <si>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</si>
  <si>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</si>
  <si>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</si>
  <si>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</si>
  <si>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</si>
  <si>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</si>
  <si>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</si>
  <si>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</si>
  <si>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</si>
  <si>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</si>
  <si>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</si>
  <si>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</si>
  <si>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</si>
  <si>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</si>
  <si>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</si>
  <si>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</si>
  <si>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</si>
  <si>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</si>
  <si>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</si>
  <si>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</si>
  <si>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</si>
  <si>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</si>
  <si>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</si>
  <si>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</si>
  <si>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</si>
  <si>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</si>
  <si>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</si>
  <si>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</si>
  <si>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</si>
  <si>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</si>
  <si>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</si>
  <si>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</si>
  <si>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</si>
  <si>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</si>
  <si>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</si>
  <si>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</si>
  <si>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</si>
  <si>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</si>
  <si>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</si>
  <si>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</si>
  <si>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</si>
  <si>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</si>
  <si>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</si>
  <si>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</si>
  <si>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</si>
  <si>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</si>
  <si>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</si>
  <si>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</si>
  <si>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</si>
  <si>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</si>
  <si>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</si>
  <si>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</si>
  <si>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</si>
  <si>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</si>
  <si>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</si>
  <si>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</si>
  <si>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</si>
  <si>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</si>
  <si>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</si>
  <si>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</si>
  <si>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</si>
  <si>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</si>
  <si>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</si>
  <si>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</si>
  <si>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</si>
  <si>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</si>
  <si>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</si>
  <si>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</si>
  <si>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</si>
  <si>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</si>
  <si>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</si>
  <si>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</si>
  <si>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</si>
  <si>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</si>
  <si>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</si>
  <si>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</si>
  <si>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</si>
  <si>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</si>
  <si>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</si>
  <si>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</si>
  <si>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</si>
  <si>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</si>
  <si>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</si>
  <si>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</si>
  <si>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</si>
  <si>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</si>
  <si>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</si>
  <si>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</si>
  <si>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</si>
  <si>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</si>
  <si>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</si>
  <si>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</si>
  <si>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</si>
  <si>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</si>
  <si>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</si>
  <si>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</si>
  <si>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</si>
  <si>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</si>
  <si>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</si>
  <si>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</si>
  <si>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</si>
  <si>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</si>
  <si>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</si>
  <si>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</si>
  <si>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</si>
  <si>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</si>
  <si>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</si>
  <si>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</si>
  <si>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</si>
  <si>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</si>
  <si>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</si>
  <si>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</si>
  <si>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</si>
  <si>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</si>
  <si>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</si>
  <si>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</si>
  <si>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</si>
  <si>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</si>
  <si>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</si>
  <si>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</si>
  <si>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</si>
  <si>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</si>
  <si>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</si>
  <si>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</si>
  <si>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</si>
  <si>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</si>
  <si>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</si>
  <si>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</si>
  <si>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</si>
  <si>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</si>
  <si>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</si>
  <si>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</si>
  <si>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</si>
  <si>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</si>
  <si>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</si>
  <si>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</si>
  <si>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</si>
  <si>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</si>
  <si>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</si>
  <si>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</si>
  <si>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</si>
  <si>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</si>
  <si>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</si>
  <si>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</si>
  <si>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</si>
  <si>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</si>
  <si>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</si>
  <si>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</si>
  <si>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</si>
  <si>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</si>
  <si>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</si>
  <si>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</si>
  <si>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</si>
  <si>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</si>
  <si>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</si>
  <si>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</si>
  <si>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</si>
  <si>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</si>
  <si>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</si>
  <si>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</si>
  <si>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</si>
  <si>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</si>
  <si>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</si>
  <si>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</si>
  <si>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</si>
  <si>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</si>
  <si>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</si>
  <si>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</si>
  <si>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</si>
  <si>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</si>
  <si>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</si>
  <si>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</si>
  <si>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</si>
  <si>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</si>
  <si>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</si>
  <si>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</si>
  <si>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</si>
  <si>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</si>
  <si>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</si>
  <si>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</si>
  <si>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</si>
  <si>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</si>
  <si>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</si>
  <si>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</si>
  <si>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</si>
  <si>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</si>
  <si>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</si>
  <si>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</si>
  <si>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</si>
  <si>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</si>
  <si>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</si>
  <si>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</si>
  <si>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</si>
  <si>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</si>
  <si>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</si>
  <si>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</si>
  <si>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</si>
  <si>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</si>
  <si>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</si>
  <si>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</si>
  <si>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</si>
  <si>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</si>
  <si>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</si>
  <si>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</si>
  <si>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</si>
  <si>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</si>
  <si>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</si>
  <si>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</si>
  <si>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</si>
  <si>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</si>
  <si>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</si>
  <si>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</si>
  <si>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</si>
  <si>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</si>
  <si>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</si>
  <si>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</si>
  <si>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</si>
  <si>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</si>
  <si>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</si>
  <si>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</si>
  <si>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</si>
  <si>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</si>
  <si>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</si>
  <si>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</si>
  <si>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</si>
  <si>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</si>
  <si>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</si>
  <si>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</si>
  <si>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</si>
  <si>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</si>
  <si>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</si>
  <si>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</si>
  <si>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</si>
  <si>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</si>
  <si>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</si>
  <si>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</si>
  <si>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</si>
  <si>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</si>
  <si>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</si>
  <si>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</si>
  <si>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</si>
  <si>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</si>
  <si>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</si>
  <si>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</si>
  <si>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</si>
  <si>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</si>
  <si>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</si>
  <si>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</si>
  <si>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</si>
  <si>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</si>
  <si>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</si>
  <si>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</si>
  <si>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</si>
  <si>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</si>
  <si>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</si>
  <si>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</si>
  <si>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</si>
  <si>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</si>
  <si>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</si>
  <si>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</si>
  <si>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</si>
  <si>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</si>
  <si>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</si>
  <si>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</si>
  <si>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</si>
  <si>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</si>
  <si>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</si>
  <si>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</si>
  <si>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</si>
  <si>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</si>
  <si>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</si>
  <si>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</si>
  <si>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</si>
  <si>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</si>
  <si>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</si>
  <si>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</si>
  <si>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</si>
  <si>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</si>
  <si>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</si>
  <si>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</si>
  <si>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</si>
  <si>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</si>
  <si>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</si>
  <si>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</si>
  <si>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</si>
  <si>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</si>
  <si>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</si>
  <si>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</si>
  <si>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</si>
  <si>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</si>
  <si>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</si>
  <si>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</si>
  <si>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</si>
  <si>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</si>
  <si>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</si>
  <si>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</si>
  <si>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</si>
  <si>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</si>
  <si>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</si>
  <si>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</si>
  <si>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</si>
  <si>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</si>
  <si>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</si>
  <si>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</si>
  <si>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</si>
  <si>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</si>
  <si>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</si>
  <si>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</si>
  <si>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</si>
  <si>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</si>
  <si>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</si>
  <si>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</si>
  <si>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</si>
  <si>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</si>
  <si>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</si>
  <si>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</si>
  <si>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</si>
  <si>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</si>
  <si>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</si>
  <si>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</si>
  <si>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</si>
  <si>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</si>
  <si>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</si>
  <si>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</si>
  <si>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</si>
  <si>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</si>
  <si>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</si>
  <si>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</si>
  <si>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</si>
  <si>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</si>
  <si>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</si>
  <si>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</si>
  <si>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</si>
  <si>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</si>
  <si>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</si>
  <si>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</si>
  <si>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</si>
  <si>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</si>
  <si>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</si>
  <si>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</si>
  <si>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</si>
  <si>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</si>
  <si>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</si>
  <si>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</si>
  <si>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</si>
  <si>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</si>
  <si>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</si>
  <si>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</si>
  <si>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</si>
  <si>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</si>
  <si>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</si>
  <si>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</si>
  <si>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</si>
  <si>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</si>
  <si>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</si>
  <si>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</si>
  <si>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</si>
  <si>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</si>
  <si>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</si>
  <si>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</si>
  <si>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</si>
  <si>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</si>
  <si>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</si>
  <si>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</si>
  <si>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</si>
  <si>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</si>
  <si>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</si>
  <si>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</si>
  <si>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</si>
  <si>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</si>
  <si>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</si>
  <si>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</si>
  <si>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</si>
  <si>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</si>
  <si>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</si>
  <si>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</si>
  <si>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</si>
  <si>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</si>
  <si>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</si>
  <si>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</si>
  <si>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</si>
  <si>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</si>
  <si>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</si>
  <si>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</si>
  <si>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</si>
  <si>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</si>
  <si>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</si>
  <si>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</si>
  <si>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</si>
  <si>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</si>
  <si>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</si>
  <si>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</si>
  <si>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</si>
  <si>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</si>
  <si>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</si>
  <si>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</si>
  <si>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</si>
  <si>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</si>
  <si>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</si>
  <si>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</si>
  <si>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</si>
  <si>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</si>
  <si>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</si>
  <si>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</si>
  <si>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</si>
  <si>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</si>
  <si>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</si>
  <si>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</si>
  <si>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</si>
  <si>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</si>
  <si>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</si>
  <si>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</si>
  <si>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</si>
  <si>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</si>
  <si>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</si>
  <si>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</si>
  <si>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</si>
  <si>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</si>
  <si>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</si>
  <si>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</si>
  <si>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</si>
  <si>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</si>
  <si>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</si>
  <si>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</si>
  <si>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</si>
  <si>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</si>
  <si>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</si>
  <si>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</si>
  <si>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</si>
  <si>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</si>
  <si>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</si>
  <si>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</si>
  <si>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</si>
  <si>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</si>
  <si>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</si>
  <si>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</si>
  <si>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PCM-20251122-00000119</t>
  </si>
  <si>
    <t xml:space="preserve">site under access issue at night  located at Helton hotel
</t>
  </si>
  <si>
    <t xml:space="preserve"> PCM-20250215-00000830 </t>
  </si>
  <si>
    <t>LTE site still down and  site located in aramco area access issue need special permission</t>
  </si>
  <si>
    <t>PCM-20251121-00001195</t>
  </si>
  <si>
    <t>was night access issue / USF area team EM team on the way  150 mins</t>
  </si>
  <si>
    <t>PCM-20251122-00000121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</si>
  <si>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</si>
  <si>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</si>
  <si>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</si>
  <si>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</si>
  <si>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</si>
  <si>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</si>
  <si>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</si>
  <si>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</si>
  <si>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</si>
  <si>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</si>
  <si>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</si>
  <si>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</si>
  <si>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</si>
  <si>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</si>
  <si>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PCM-20251122-00000213</t>
  </si>
  <si>
    <t xml:space="preserve">ETA 40 MIN </t>
  </si>
  <si>
    <t>PCM-20251122-00000216</t>
  </si>
  <si>
    <t xml:space="preserve">ETA 30 MIN </t>
  </si>
  <si>
    <t>TT-20251122-00236</t>
  </si>
  <si>
    <t xml:space="preserve">team will check after site KMS0040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</si>
</sst>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164" fontId="26"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2" totalsRowShown="0" headerRowDxfId="157" dataDxfId="156" headerRowBorderDxfId="154" tableBorderDxfId="155" totalsRowBorderDxfId="153">
  <autoFilter ref="A1:CJ1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320.27656030092476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45983.224986226851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45983.224986226851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45983.224986226851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45983.224986226851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45983.224986226851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45983.224986226851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45983.224986226851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45983.224986226851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45983.224986226851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45983.224986226851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45983.224986226851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45983.224986226851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45983.224986226851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45983.224986226851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45983.224986226851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45983.224986226851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45983.224986226851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45983.224986226851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45983.224986226851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45983.224986226851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45983.224986226851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45983.224986226851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45983.224986226851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45983.224986226851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45983.224986226851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45983.224986226851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45983.224986226851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45983.224986226851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45983.224986226851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45983.224986226851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45983.224986226851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45983.224986226851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45983.224986226851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45983.224986226851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45983.224986226851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45983.224986226851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45983.224986226851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45983.224986226851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45983.224986226851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45983.224986226851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45983.224986226851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45983.224986226851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45983.224986226851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45983.224986226851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45983.224986226851</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45983.224986226851</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79D1366D-538A-439B-987F-BDD52D64ADFC}"/>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2"/>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158.22514826388942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45983.224986226851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45983.224986226851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45983.224986226851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45983.224986226851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45983.224986226851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45983.224986226851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45983.224986226851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45983.224986226851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45983.224986226851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45983.224986226851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45983.224986226851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45983.224986226851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45983.224986226851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45983.224986226851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45983.224986226851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45983.224986226851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45983.224986226851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45983.224986226851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45983.224986226851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45983.224986226851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45983.224986226851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45983.224986226851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45983.224986226851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45983.224986226851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45983.224986226851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45983.224986226851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45983.224986226851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45983.224986226851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45983.224986226851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45983.224986226851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45983.224986226851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45983.224986226851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45983.224986226851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45983.224986226851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45983.224986226851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45983.224986226851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45983.224986226851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45983.224986226851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45983.224986226851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45983.224986226851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45983.224986226851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45983.224986226851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45983.224986226851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45983.224986226851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45983.224986226851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45983.224986226851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45983.224986226851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45983.224986226851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45983.224986226851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45983.224986226851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45983.224986226851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45983.224986226851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45983.224986226851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45983.224986226851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45983.224986226851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45983.224986226851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45983.224986226851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45983.224986226851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45983.224986226851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45983.224986226851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45983.224986226851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45983.224986226851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45983.224986226851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45983.224986226851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45983.224986226851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45983.224986226851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45983.224986226851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45983.224986226851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45983.224986226851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45983.224986226851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45983.224986226851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45983.224986226851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45983.224986226851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45983.224986226851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45983.224986226851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45983.224986226851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45983.224986226851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45983.224986226851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45983.224986226851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45983.224986226851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45983.224986226851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45983.224986226851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45983.224986226851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45983.224986226851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45983.224986226851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45983.224986226851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45983.224986226851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45983.224986226851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45983.224986226851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45983.224986226851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45983.224986226851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45983.224986226851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45983.224986226851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45983.224986226851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45983.224986226851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45983.224986226851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45983.224986226851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45983.224986226851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45983.224986226851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45983.224986226851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45983.224986226851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45983.224986226851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45983.224986226851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45983.224986226851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45983.224986226851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45983.224986226851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45983.224986226851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45983.224986226851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45983.224986226851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45983.224986226851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45983.224986226851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45983.224986226851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45983.224986226851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45983.224986226851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45983.224986226851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45983.224986226851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45983.224986226851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45983.224986226851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45983.224986226851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45983.224986226851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45983.224986226851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45983.224986226851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45983.224986226851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45983.224986226851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45983.224986226851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45983.224986226851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45983.224986226851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45983.224986226851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45983.224986226851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45983.224986226851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45983.224986226851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45983.224986226851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45983.224986226851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45983.224986226851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45983.224986226851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45983.224986226851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45983.224986226851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45983.224986226851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45983.224986226851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45983.224986226851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45983.224986226851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45983.224986226851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45983.224986226851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45983.224986226851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45983.224986226851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45983.224986226851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45983.224986226851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45983.224986226851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45983.224986226851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45983.224986226851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45983.224986226851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45983.224986226851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45983.224986226851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45983.224986226851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45983.224986226851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45983.224986226851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45983.224986226851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45983.224986226851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45983.224986226851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sheetData>
  <dataValidations count="2">
    <dataValidation allowBlank="1" showInputMessage="1" showErrorMessage="1" sqref="E1" xr:uid="{4D935161-CDD3-4592-B877-3FB59C99E142}"/>
    <dataValidation type="list" allowBlank="1" showInputMessage="1" showErrorMessage="1" sqref="E3:E1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workbookViewId="0">
      <selection activeCell="J21" sqref="J2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31.5" customHeight="1">
      <c r="A2" s="19" t="s">
        <v>39105</v>
      </c>
      <c r="B2" s="61" t="str">
        <f>IFERROR(VLOOKUP(D2,DB!A:K,11,0),"")</f>
        <v>R3</v>
      </c>
      <c r="C2" s="18">
        <v>2</v>
      </c>
      <c r="D2" s="18" t="s">
        <v>21110</v>
      </c>
      <c r="E2" s="18" t="s">
        <v>39100</v>
      </c>
      <c r="F2" s="20">
        <v>45983.120069444441</v>
      </c>
      <c r="G2" s="150">
        <f ca="1">IFERROR(NOW()-F2,"-")</f>
        <v>0.10491678240941837</v>
      </c>
      <c r="H2" s="22">
        <v>45983.110312500001</v>
      </c>
      <c r="I2" s="19" t="str">
        <f>IFERROR(VLOOKUP(D2,DB!A:F,6,0),"")</f>
        <v>SCECO</v>
      </c>
      <c r="J2" s="18" t="str">
        <f>IFERROR(VLOOKUP(D2,DB!A:G,7,0),"")</f>
        <v>Good</v>
      </c>
      <c r="K2" s="45" t="s">
        <v>39106</v>
      </c>
      <c r="L2" s="23" t="str">
        <f>IFERROR(VLOOKUP(D2,DB!A:I,9,0),"")</f>
        <v>Latis</v>
      </c>
    </row>
    <row r="3" spans="1:13" ht="15" customHeight="1">
      <c r="A3" s="19"/>
      <c r="B3" s="61" t="str">
        <f>IFERROR(VLOOKUP(D3,DB!A:K,11,0),"")</f>
        <v/>
      </c>
      <c r="C3" s="18"/>
      <c r="D3" s="18"/>
      <c r="E3" s="18"/>
      <c r="F3" s="20"/>
      <c r="G3" s="21">
        <f t="shared" ref="G2:G59" ca="1" si="0">IFERROR(NOW()-F3,"-")</f>
        <v>45983.224986226851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45983.224986226851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45983.224986226851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45983.224986226851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45983.224986226851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45983.224986226851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45983.224986226851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45983.224986226851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45983.224986226851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45983.224986226851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45983.224986226851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45983.224986226851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45983.224986226851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45983.224986226851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45983.224986226851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45983.224986226851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45983.224986226851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45983.224986226851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45983.224986226851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45983.224986226851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45983.224986226851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45983.224986226851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45983.224986226851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45983.224986226851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45983.224986226851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45983.224986226851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45983.224986226851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45983.224986226851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45983.224986226851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45983.224986226851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45983.224986226851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45983.224986226851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45983.224986226851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45983.224986226851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45983.224986226851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45983.224986226851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45983.224986226851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45983.224986226851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45983.224986226851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45983.224986226851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45983.224986226851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45983.224986226851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45983.224986226851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45983.224986226851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45983.224986226851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45983.224986226851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45983.224986226851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45983.224986226851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45983.224986226851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45983.224986226851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45983.224986226851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45983.224986226851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45983.224986226851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45983.224986226851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45983.224986226851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45983.224986226851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45983.224986226851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45983.224986226851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45983.224986226851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45983.224986226851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45983.224986226851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45983.224986226851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45983.224986226851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45983.224986226851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45983.224986226851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45983.224986226851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45983.224986226851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45983.224986226851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45983.224986226851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45983.224986226851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45983.224986226851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45983.224986226851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45983.224986226851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45983.224986226851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45983.224986226851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45983.224986226851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45983.224986226851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45983.224986226851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45983.224986226851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45983.224986226851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45983.224986226851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45983.224986226851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45983.224986226851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45983.224986226851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45983.224986226851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45983.224986226851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45983.224986226851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45983.224986226851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45983.224986226851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45983.224986226851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45983.224986226851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45983.224986226851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45983.224986226851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45983.224986226851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45983.224986226851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45983.224986226851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45983.224986226851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45983.224986226851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45983.224986226851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45983.224986226851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45983.224986226851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45983.224986226851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45983.224986226851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45983.224986226851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45983.224986226851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45983.224986226851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45983.224986226851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45983.224986226851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45983.224986226851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45983.224986226851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45983.224986226851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45983.224986226851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45983.224986226851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45983.224986226851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45983.224986226851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45983.224986226851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45983.224986226851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45983.224986226851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45983.224986226851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45983.224986226851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45983.224986226851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45983.224986226851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45983.224986226851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45983.224986226851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45983.224986226851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45983.224986226851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45983.224986226851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45983.224986226851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45983.224986226851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45983.224986226851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45983.224986226851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45983.224986226851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45983.224986226851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45983.224986226851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45983.224986226851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45983.224986226851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45983.224986226851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45983.224986226851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45983.224986226851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45983.224986226851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45983.224986226851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45983.224986226851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45983.224986226851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45983.224986226851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45983.224986226851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45983.224986226851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45983.224986226851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45983.224986226851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45983.224986226851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45983.224986226851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45983.224986226851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45983.224986226851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45983.224986226851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45983.224986226851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45983.224986226851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45983.224986226851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45983.224986226851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45983.224986226851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45983.224986226851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45983.224986226851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45983.224986226851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45983.224986226851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45983.224986226851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45983.224986226851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45983.224986226851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45983.224986226851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45983.224986226851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45983.224986226851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45983.224986226851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45983.224986226851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45983.224986226851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45983.224986226851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45983.224986226851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45983.224986226851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45983.224986226851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45983.224986226851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45983.224986226851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45983.224986226851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45983.224986226851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45983.224986226851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45983.224986226851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45983.224986226851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45983.224986226851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45983.224986226851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45983.224986226851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45983.224986226851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45983.224986226851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45983.224986226851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45983.224986226851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45983.224986226851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45983.224986226851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45983.224986226851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45983.224986226851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45983.224986226851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45983.224986226851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45983.224986226851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45983.224986226851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45983.224986226851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45983.224986226851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45983.224986226851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45983.224986226851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45983.224986226851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45983.224986226851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45983.224986226851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45983.224986226851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45983.224986226851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45983.224986226851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45983.224986226851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45983.224986226851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45983.224986226851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45983.224986226851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45983.224986226851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45983.224986226851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45983.224986226851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45983.224986226851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45983.224986226851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45983.224986226851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45983.224986226851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45983.224986226851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45983.224986226851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45983.224986226851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45983.224986226851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45983.224986226851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45983.224986226851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45983.224986226851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45983.224986226851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45983.224986226851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45983.224986226851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45983.224986226851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45983.224986226851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45983.224986226851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45983.224986226851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45983.224986226851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45983.224986226851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45983.224986226851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45983.224986226851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45983.224986226851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45983.224986226851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45983.224986226851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45983.224986226851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45983.224986226851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45983.224986226851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45983.224986226851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45983.224986226851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45983.224986226851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45983.224986226851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45983.224986226851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45983.224986226851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45983.224986226851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45983.224986226851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45983.224986226851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45983.224986226851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45983.224986226851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45983.224986226851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45983.224986226851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45983.224986226851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45983.224986226851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45983.224986226851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45983.224986226851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45983.224986226851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45983.224986226851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45983.224986226851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45983.224986226851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45983.224986226851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45983.224986226851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45983.224986226851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45983.224986226851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45983.224986226851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45983.224986226851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45983.224986226851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45983.224986226851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45983.224986226851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45983.224986226851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45983.224986226851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45983.224986226851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45983.224986226851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45983.224986226851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45983.224986226851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45983.224986226851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45983.224986226851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45983.224986226851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45983.224986226851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45983.224986226851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45983.224986226851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45983.224986226851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45983.224986226851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45983.224986226851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45983.224986226851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45983.224986226851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45983.224986226851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45983.224986226851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45983.224986226851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45983.224986226851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45983.224986226851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45983.224986226851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45983.224986226851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45983.224986226851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45983.224986226851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45983.224986226851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45983.224986226851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45983.224986226851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45983.224986226851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45983.224986226851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45983.224986226851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45983.224986226851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45983.224986226851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45983.224986226851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45983.224986226851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45983.224986226851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45983.224986226851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45983.224986226851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45983.224986226851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45983.224986226851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45983.224986226851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45983.224986226851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45983.224986226851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45983.224986226851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45983.224986226851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45983.224986226851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45983.224986226851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45983.224986226851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45983.224986226851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45983.224986226851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45983.224986226851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45983.224986226851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45983.224986226851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45983.224986226851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45983.224986226851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45983.224986226851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45983.224986226851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45983.224986226851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45983.224986226851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45983.224986226851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45983.224986226851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45983.224986226851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45983.224986226851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45983.224986226851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45983.224986226851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45983.224986226851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45983.224986226851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45983.224986226851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45983.224986226851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45983.224986226851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45983.224986226851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45983.224986226851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45983.224986226851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45983.224986226851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45983.224986226851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45983.224986226851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45983.224986226851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45983.224986226851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45983.224986226851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45983.224986226851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45983.224986226851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45983.224986226851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45983.224986226851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45983.224986226851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45983.224986226851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45983.224986226851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45983.224986226851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45983.224986226851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45983.224986226851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45983.224986226851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45983.224986226851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45983.224986226851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45983.224986226851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45983.224986226851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45983.224986226851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45983.224986226851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45983.224986226851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45983.224986226851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45983.224986226851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45983.224986226851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45983.224986226851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45983.224986226851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45983.224986226851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45983.224986226851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45983.224986226851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45983.224986226851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45983.224986226851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45983.224986226851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45983.224986226851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45983.224986226851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45983.224986226851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45983.224986226851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45983.224986226851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45983.224986226851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45983.224986226851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45983.224986226851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45983.224986226851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45983.224986226851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45983.224986226851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45983.224986226851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45983.224986226851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45983.224986226851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45983.224986226851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45983.224986226851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45983.224986226851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45983.224986226851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45983.224986226851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45983.224986226851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45983.224986226851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45983.224986226851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45983.224986226851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45983.224986226851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45983.224986226851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45983.224986226851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45983.224986226851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45983.224986226851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45983.224986226851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45983.224986226851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45983.224986226851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45983.224986226851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45983.224986226851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45983.224986226851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45983.224986226851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45983.224986226851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45983.224986226851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45983.224986226851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45983.224986226851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45983.224986226851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45983.224986226851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45983.224986226851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45983.224986226851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45983.224986226851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45983.224986226851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45983.224986226851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45983.224986226851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45983.224986226851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45983.224986226851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45983.224986226851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45983.224986226851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45983.224986226851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45983.224986226851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45983.224986226851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45983.224986226851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45983.224986226851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45983.224986226851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45983.224986226851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45983.224986226851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45983.224986226851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45983.224986226851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45983.224986226851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45983.224986226851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45983.224986226851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45983.224986226851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45983.224986226851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45983.224986226851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45983.224986226851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45983.224986226851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45983.224986226851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45983.224986226851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45983.224986226851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45983.224986226851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45983.224986226851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45983.224986226851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45983.224986226851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45983.224986226851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45983.224986226851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45983.224986226851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45983.224986226851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45983.224986226851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45983.224986226851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45983.224986226851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45983.224986226851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45983.224986226851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45983.224986226851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45983.224986226851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45983.224986226851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45983.224986226851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45983.224986226851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45983.224986226851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45983.224986226851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45983.224986226851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45983.224986226851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45983.224986226851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45983.224986226851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45983.224986226851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45983.224986226851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45983.224986226851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45983.224986226851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45983.224986226851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45983.224986226851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45983.224986226851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45983.224986226851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45983.224986226851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45983.224986226851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45983.224986226851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45983.224986226851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45983.224986226851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45983.224986226851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45983.224986226851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45983.224986226851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45983.224986226851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45983.224986226851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45983.224986226851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45983.224986226851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45983.224986226851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45983.224986226851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45983.224986226851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45983.224986226851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45983.224986226851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45983.224986226851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45983.224986226851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45983.224986226851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45983.224986226851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45983.224986226851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45983.224986226851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45983.224986226851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45983.224986226851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45983.224986226851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45983.224986226851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45983.224986226851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45983.224986226851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45983.224986226851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45983.224986226851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45983.224986226851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45983.224986226851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45983.224986226851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45983.224986226851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45983.224986226851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45983.224986226851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45983.224986226851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45983.224986226851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45983.224986226851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45983.224986226851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45983.224986226851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45983.224986226851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45983.224986226851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45983.224986226851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45983.224986226851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45983.224986226851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45983.224986226851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45983.224986226851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45983.224986226851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45983.224986226851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45983.224986226851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45983.224986226851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45983.224986226851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45983.224986226851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45983.224986226851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45983.224986226851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45983.224986226851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45983.224986226851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45983.224986226851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45983.224986226851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45983.224986226851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45983.224986226851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45983.224986226851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45983.224986226851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45983.224986226851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45983.224986226851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45983.224986226851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45983.224986226851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45983.224986226851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45983.224986226851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45983.224986226851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45983.224986226851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45983.224986226851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45983.224986226851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45983.224986226851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45983.224986226851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45983.224986226851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45983.224986226851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45983.224986226851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45983.224986226851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45983.224986226851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45983.224986226851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45983.224986226851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45983.224986226851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45983.224986226851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45983.224986226851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45983.224986226851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45983.224986226851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45983.224986226851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45983.224986226851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45983.224986226851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45983.224986226851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45983.224986226851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45983.224986226851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45983.224986226851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45983.224986226851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45983.224986226851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45983.224986226851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45983.224986226851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45983.224986226851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45983.224986226851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45983.224986226851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45983.224986226851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45983.224986226851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45983.224986226851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45983.224986226851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45983.224986226851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45983.224986226851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45983.224986226851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45983.224986226851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45983.224986226851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45983.224986226851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45983.224986226851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45983.224986226851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45983.224986226851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45983.224986226851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45983.224986226851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45983.224986226851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45983.224986226851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45983.224986226851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45983.224986226851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45983.224986226851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45983.224986226851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45983.224986226851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45983.224986226851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45983.224986226851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45983.224986226851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45983.224986226851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45983.224986226851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45983.224986226851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45983.224986226851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45983.224986226851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45983.224986226851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45983.224986226851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45983.224986226851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45983.224986226851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45983.224986226851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45983.224986226851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45983.224986226851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45983.224986226851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45983.224986226851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45983.224986226851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45983.224986226851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45983.224986226851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45983.224986226851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45983.224986226851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45983.224986226851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45983.224986226851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45983.224986226851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45983.224986226851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45983.224986226851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45983.224986226851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45983.224986226851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45983.224986226851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45983.224986226851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45983.224986226851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45983.224986226851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45983.224986226851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45983.224986226851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45983.224986226851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45983.224986226851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45983.224986226851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45983.224986226851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45983.224986226851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45983.224986226851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45983.224986226851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45983.224986226851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45983.224986226851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45983.224986226851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45983.224986226851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45983.224986226851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45983.224986226851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45983.224986226851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45983.224986226851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45983.224986226851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45983.224986226851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45983.224986226851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45983.224986226851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45983.224986226851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45983.224986226851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45983.224986226851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45983.224986226851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45983.224986226851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45983.224986226851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45983.224986226851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45983.224986226851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45983.224986226851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45983.224986226851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45983.224986226851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45983.224986226851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45983.224986226851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45983.224986226851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45983.224986226851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45983.224986226851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45983.224986226851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45983.224986226851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45983.224986226851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45983.224986226851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45983.224986226851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45983.224986226851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45983.224986226851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45983.224986226851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45983.224986226851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45983.224986226851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45983.224986226851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45983.224986226851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45983.224986226851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45983.224986226851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45983.224986226851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45983.224986226851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45983.224986226851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45983.224986226851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45983.224986226851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45983.224986226851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45983.224986226851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45983.224986226851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45983.224986226851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45983.224986226851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45983.224986226851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45983.224986226851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45983.224986226851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45983.224986226851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45983.224986226851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45983.224986226851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45983.224986226851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45983.224986226851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45983.224986226851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45983.224986226851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45983.224986226851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45983.224986226851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45983.224986226851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45983.224986226851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45983.224986226851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45983.224986226851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45983.224986226851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45983.224986226851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45983.224986226851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45983.224986226851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45983.224986226851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45983.224986226851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45983.224986226851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45983.224986226851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45983.224986226851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45983.224986226851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45983.224986226851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45983.224986226851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45983.224986226851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45983.224986226851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45983.224986226851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45983.224986226851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45983.224986226851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45983.224986226851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45983.224986226851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45983.224986226851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45983.224986226851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45983.224986226851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45983.224986226851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45983.224986226851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45983.224986226851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45983.224986226851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45983.224986226851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45983.224986226851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45983.224986226851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45983.224986226851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45983.224986226851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45983.224986226851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45983.224986226851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45983.224986226851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45983.224986226851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45983.224986226851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45983.224986226851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45983.224986226851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45983.224986226851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45983.224986226851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45983.224986226851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45983.224986226851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45983.224986226851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45983.224986226851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45983.224986226851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45983.224986226851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45983.224986226851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45983.224986226851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45983.224986226851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45983.224986226851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45983.224986226851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45983.224986226851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45983.224986226851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45983.224986226851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45983.224986226851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45983.224986226851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45983.224986226851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45983.224986226851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45983.224986226851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45983.224986226851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45983.224986226851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45983.224986226851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45983.224986226851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45983.224986226851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45983.224986226851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45983.224986226851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45983.224986226851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45983.224986226851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45983.224986226851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45983.224986226851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45983.224986226851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45983.224986226851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45983.224986226851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45983.224986226851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45983.224986226851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45983.224986226851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45983.224986226851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45983.224986226851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45983.224986226851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45983.224986226851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45983.224986226851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45983.224986226851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45983.224986226851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45983.224986226851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45983.224986226851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45983.224986226851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45983.224986226851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45983.224986226851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45983.224986226851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45983.224986226851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45983.224986226851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45983.224986226851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45983.224986226851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45983.224986226851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45983.224986226851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45983.224986226851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45983.224986226851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45983.224986226851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45983.224986226851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45983.224986226851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45983.224986226851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45983.224986226851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45983.224986226851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45983.224986226851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45983.224986226851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45983.224986226851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45983.224986226851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45983.224986226851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45983.224986226851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45983.224986226851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45983.224986226851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45983.224986226851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45983.224986226851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45983.224986226851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45983.224986226851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45983.224986226851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45983.224986226851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45983.224986226851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45983.224986226851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45983.224986226851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45983.224986226851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45983.224986226851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45983.224986226851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45983.224986226851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45983.224986226851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45983.224986226851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45983.224986226851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45983.224986226851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45983.224986226851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45983.224986226851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45983.224986226851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45983.224986226851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45983.224986226851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45983.224986226851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45983.224986226851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45983.224986226851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45983.224986226851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45983.224986226851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45983.224986226851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45983.224986226851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45983.224986226851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45983.224986226851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45983.224986226851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45983.224986226851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45983.224986226851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45983.224986226851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45983.224986226851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45983.224986226851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45983.224986226851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45983.224986226851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45983.224986226851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45983.224986226851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45983.224986226851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45983.224986226851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45983.224986226851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45983.224986226851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45983.224986226851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45983.224986226851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45983.224986226851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45983.224986226851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45983.224986226851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45983.224986226851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45983.224986226851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45983.224986226851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45983.224986226851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45983.224986226851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45983.224986226851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45983.224986226851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45983.224986226851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45983.224986226851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45983.224986226851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45983.224986226851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45983.224986226851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45983.224986226851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45983.224986226851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45983.224986226851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45983.224986226851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45983.224986226851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45983.224986226851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45983.224986226851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45983.224986226851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45983.224986226851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45983.224986226851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45983.224986226851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45983.224986226851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45983.224986226851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45983.224986226851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45983.224986226851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45983.224986226851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45983.224986226851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45983.224986226851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45983.224986226851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45983.224986226851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45983.224986226851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45983.224986226851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45983.224986226851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45983.224986226851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45983.224986226851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45983.224986226851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45983.224986226851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45983.224986226851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45983.224986226851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45983.224986226851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45983.224986226851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45983.224986226851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45983.224986226851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45983.224986226851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45983.224986226851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45983.224986226851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45983.224986226851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45983.224986226851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45983.224986226851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45983.224986226851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45983.224986226851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45983.224986226851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45983.224986226851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45983.224986226851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45983.224986226851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45983.224986226851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45983.224986226851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45983.224986226851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45983.224986226851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45983.224986226851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45983.224986226851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45983.224986226851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45983.224986226851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45983.224986226851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45983.224986226851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45983.224986226851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45983.224986226851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45983.224986226851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45983.224986226851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45983.224986226851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45983.224986226851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45983.224986226851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45983.224986226851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45983.224986226851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45983.224986226851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45983.224986226851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45983.224986226851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45983.224986226851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45983.224986226851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45983.224986226851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45983.224986226851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45983.224986226851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45983.224986226851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45983.224986226851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45983.224986226851</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E9" sqref="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279.74426863425469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36293</v>
      </c>
      <c r="E3" s="94" t="s">
        <v>39021</v>
      </c>
      <c r="F3" s="95">
        <v>45982.984027777777</v>
      </c>
      <c r="G3" s="96">
        <f t="shared" ref="G3:G19" ca="1" si="0">IFERROR(NOW()-F3,"")</f>
        <v>0.2409584490742418</v>
      </c>
      <c r="H3" s="95">
        <v>45982.978587962964</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2</v>
      </c>
      <c r="D4" s="91" t="s">
        <v>38898</v>
      </c>
      <c r="E4" s="94" t="s">
        <v>39021</v>
      </c>
      <c r="F4" s="95">
        <v>45983.120532407411</v>
      </c>
      <c r="G4" s="96">
        <f t="shared" ca="1" si="0"/>
        <v>0.10445381944009569</v>
      </c>
      <c r="H4" s="95">
        <v>45983.076435185183</v>
      </c>
      <c r="I4" s="113" t="str">
        <f>IFERROR(VLOOKUP(D4,DB!A:F,6,0),"")</f>
        <v>Generator-SG</v>
      </c>
      <c r="J4" s="113" t="str">
        <f>IFERROR(VLOOKUP(D4,DB!A:G,7,0),"")</f>
        <v>Dead</v>
      </c>
      <c r="K4" s="97" t="s">
        <v>39110</v>
      </c>
      <c r="L4" s="91" t="str">
        <f>IFERROR(VLOOKUP(D4,DB!A:I,9,0),"")</f>
        <v>Latis</v>
      </c>
    </row>
    <row r="5" spans="1:16" ht="15" customHeight="1">
      <c r="A5" s="113"/>
      <c r="B5" s="113" t="str">
        <f>IFERROR(VLOOKUP(D5,DB!A:K,11,0),"")</f>
        <v/>
      </c>
      <c r="C5" s="93"/>
      <c r="D5" s="91"/>
      <c r="E5" s="94"/>
      <c r="F5" s="95"/>
      <c r="G5" s="96">
        <f t="shared" ca="1" si="0"/>
        <v>45983.224986226851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45983.224986226851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45983.224986226851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45983.224986226851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45983.224986226851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45983.224986226851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45983.224986226851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45983.224986226851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45983.224986226851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45983.224986226851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45983.224986226851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45983.224986226851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45983.224986226851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45983.224986226851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45983.224986226851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45983.224986226851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45983.224986226851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45983.224986226851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45983.224986226851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45983.224986226851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45983.224986226851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45983.224986226851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45983.224986226851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45983.224986226851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45983.224986226851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45983.224986226851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45983.224986226851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45983.224986226851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45983.224986226851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45983.224986226851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45983.224986226851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45983.224986226851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45983.224986226851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45983.224986226851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45983.224986226851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45983.224986226851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45983.224986226851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45983.224986226851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45983.224986226851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45983.224986226851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45983.224986226851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45983.224986226851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45983.224986226851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45983.224986226851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45983.224986226851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45983.224986226851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45983.224986226851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45983.224986226851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45983.224986226851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45983.224986226851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45983.224986226851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45983.224986226851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45983.224986226851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45983.224986226851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45983.224986226851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45983.224986226851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45983.224986226851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45983.224986226851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45983.224986226851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45983.224986226851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45983.224986226851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45983.224986226851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45983.224986226851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45983.224986226851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45983.224986226851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45983.224986226851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45983.224986226851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45983.224986226851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45983.224986226851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45983.224986226851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45983.224986226851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45983.224986226851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45983.224986226851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45983.224986226851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45983.224986226851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45983.224986226851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45983.224986226851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45983.224986226851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45983.224986226851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45983.224986226851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45983.224986226851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45983.224986226851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45983.224986226851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45983.224986226851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45983.224986226851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45983.224986226851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45983.224986226851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45983.224986226851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45983.224986226851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45983.224986226851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45983.224986226851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45983.224986226851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45983.224986226851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45983.224986226851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45983.224986226851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45983.224986226851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45983.224986226851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45983.224986226851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45983.224986226851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45983.224986226851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45983.224986226851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45983.224986226851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45983.224986226851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45983.224986226851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45983.224986226851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45983.224986226851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45983.224986226851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45983.224986226851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45983.224986226851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45983.224986226851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45983.224986226851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45983.224986226851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45983.224986226851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45983.224986226851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45983.224986226851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45983.224986226851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45983.224986226851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45983.224986226851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45983.224986226851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45983.224986226851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45983.224986226851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45983.224986226851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45983.224986226851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45983.224986226851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45983.224986226851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45983.224986226851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45983.224986226851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45983.224986226851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45983.224986226851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45983.224986226851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45983.224986226851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45983.224986226851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45983.224986226851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45983.224986226851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45983.224986226851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45983.224986226851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45983.224986226851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45983.224986226851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45983.224986226851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45983.224986226851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45983.224986226851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45983.224986226851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45983.224986226851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45983.224986226851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45983.224986226851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45983.224986226851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45983.224986226851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45983.224986226851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45983.224986226851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45983.224986226851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45983.224986226851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45983.224986226851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45983.224986226851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45983.224986226851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45983.224986226851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45983.224986226851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45983.224986226851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45983.224986226851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45983.224986226851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45983.224986226851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45983.224986226851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45983.224986226851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45983.224986226851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45983.224986226851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45983.224986226851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45983.224986226851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45983.224986226851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45983.224986226851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45983.224986226851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45983.224986226851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45983.224986226851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45983.224986226851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45983.224986226851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45983.224986226851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45983.224986226851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45983.224986226851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45983.224986226851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45983.224986226851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45983.224986226851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45983.224986226851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45983.224986226851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45983.224986226851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45983.224986226851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45983.224986226851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45983.224986226851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45983.224986226851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45983.224986226851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45983.224986226851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45983.224986226851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45983.224986226851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45983.224986226851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45983.224986226851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45983.224986226851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45983.224986226851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45983.224986226851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45983.224986226851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45983.224986226851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45983.224986226851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45983.224986226851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45983.224986226851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45983.224986226851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45983.224986226851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45983.224986226851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45983.224986226851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45983.224986226851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45983.224986226851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45983.224986226851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45983.224986226851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45983.224986226851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45983.224986226851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45983.224986226851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45983.224986226851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45983.224986226851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45983.224986226851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45983.224986226851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45983.224986226851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45983.224986226851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45983.224986226851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45983.224986226851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45983.224986226851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45983.224986226851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45983.224986226851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45983.224986226851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45983.224986226851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45983.224986226851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45983.224986226851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45983.224986226851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45983.224986226851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45983.224986226851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45983.224986226851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45983.224986226851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45983.224986226851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45983.224986226851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45983.224986226851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45983.224986226851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45983.224986226851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45983.224986226851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45983.224986226851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45983.224986226851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45983.224986226851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45983.224986226851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45983.224986226851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45983.224986226851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45983.224986226851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45983.224986226851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45983.224986226851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45983.224986226851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45983.224986226851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45983.224986226851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45983.224986226851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45983.224986226851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45983.224986226851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45983.224986226851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45983.224986226851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45983.224986226851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45983.224986226851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45983.224986226851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45983.224986226851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45983.224986226851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45983.224986226851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45983.224986226851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45983.224986226851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45983.224986226851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45983.224986226851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45983.224986226851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45983.224986226851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45983.224986226851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45983.224986226851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45983.224986226851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45983.224986226851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45983.224986226851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45983.224986226851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45983.224986226851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45983.224986226851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45983.224986226851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45983.224986226851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45983.224986226851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45983.224986226851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45983.224986226851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45983.224986226851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45983.224986226851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45983.224986226851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45983.224986226851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45983.224986226851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45983.224986226851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45983.224986226851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45983.224986226851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45983.224986226851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45983.224986226851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45983.224986226851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45983.224986226851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45983.224986226851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45983.224986226851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45983.224986226851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45983.224986226851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45983.224986226851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45983.224986226851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45983.224986226851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45983.224986226851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45983.224986226851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45983.224986226851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45983.224986226851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45983.224986226851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45983.224986226851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45983.224986226851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45983.224986226851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45983.224986226851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45983.224986226851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45983.224986226851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45983.224986226851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45983.224986226851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45983.224986226851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45983.224986226851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45983.224986226851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45983.224986226851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45983.224986226851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45983.224986226851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45983.224986226851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45983.224986226851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45983.224986226851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45983.224986226851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45983.224986226851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45983.224986226851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45983.224986226851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45983.224986226851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45983.224986226851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45983.224986226851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45983.224986226851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45983.224986226851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45983.224986226851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45983.224986226851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45983.224986226851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45983.224986226851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45983.224986226851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45983.224986226851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45983.224986226851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45983.224986226851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45983.224986226851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45983.224986226851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45983.224986226851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45983.224986226851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45983.224986226851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45983.224986226851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45983.224986226851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45983.224986226851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45983.224986226851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45983.224986226851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45983.224986226851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45983.224986226851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45983.224986226851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45983.224986226851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45983.224986226851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45983.224986226851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45983.224986226851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45983.224986226851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45983.224986226851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45983.224986226851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45983.224986226851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45983.224986226851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45983.224986226851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45983.224986226851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45983.224986226851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45983.224986226851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45983.224986226851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45983.224986226851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45983.224986226851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45983.224986226851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45983.224986226851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45983.224986226851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45983.224986226851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45983.224986226851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45983.224986226851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45983.224986226851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45983.224986226851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45983.224986226851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45983.224986226851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45983.224986226851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45983.224986226851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45983.224986226851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45983.224986226851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45983.224986226851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45983.224986226851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45983.224986226851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45983.224986226851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45983.224986226851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45983.224986226851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45983.224986226851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45983.224986226851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45983.224986226851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45983.224986226851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45983.224986226851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45983.224986226851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45983.224986226851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45983.224986226851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45983.224986226851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45983.224986226851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45983.224986226851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45983.224986226851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45983.224986226851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45983.224986226851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45983.224986226851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45983.224986226851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45983.224986226851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45983.224986226851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45983.224986226851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45983.224986226851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45983.224986226851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45983.224986226851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45983.224986226851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45983.224986226851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45983.224986226851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45983.224986226851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45983.224986226851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45983.224986226851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45983.224986226851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45983.224986226851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45983.224986226851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45983.224986226851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45983.224986226851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45983.224986226851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45983.224986226851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45983.224986226851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45983.224986226851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45983.224986226851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45983.224986226851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45983.224986226851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45983.224986226851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45983.224986226851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45983.224986226851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45983.224986226851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45983.224986226851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45983.224986226851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45983.224986226851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45983.224986226851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45983.224986226851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45983.224986226851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45983.224986226851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45983.224986226851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45983.224986226851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45983.224986226851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45983.224986226851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45983.224986226851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45983.224986226851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45983.224986226851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45983.224986226851</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opLeftCell="C1" workbookViewId="0">
      <selection activeCell="D19" sqref="D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91.392926041662577</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57.036108912034251</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34.563875115738483</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5.7101829861130682</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1.851687615737319</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0.45643298610957572</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0.36097002314636484</v>
      </c>
      <c r="H8" s="128">
        <v>45982.843182870369</v>
      </c>
      <c r="I8" s="109" t="str">
        <f>IFERROR(VLOOKUP(D8,DB!A:F,6,0),"")</f>
        <v>SCECO</v>
      </c>
      <c r="J8" s="109" t="str">
        <f>IFERROR(VLOOKUP(D8,DB!A:G,7,0),"")</f>
        <v>Dead</v>
      </c>
      <c r="K8" s="109" t="s">
        <v>39125</v>
      </c>
      <c r="L8" s="109" t="str">
        <f>IFERROR(VLOOKUP(D8,DB!A:I,9,0),"")</f>
        <v>Latis</v>
      </c>
    </row>
    <row r="9" spans="1:13">
      <c r="A9" s="109"/>
      <c r="B9" s="109" t="str">
        <f>IFERROR(VLOOKUP(D9,DB!A:K,11,0),"")</f>
        <v/>
      </c>
      <c r="C9" s="109"/>
      <c r="D9" s="109"/>
      <c r="E9" s="109"/>
      <c r="F9" s="109"/>
      <c r="G9" s="111">
        <f ca="1">IFERROR(NOW()-F9,"")</f>
        <v>45983.224986226851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45983.224986226851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45983.224986226851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45983.224986226851</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45983.224986226851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45983.224986226851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45983.224986226851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45983.224986226851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45983.224986226851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45983.224986226851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45983.224986226851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45983.224986226851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45983.224986226851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45983.224986226851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45983.224986226851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45983.224986226851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45983.224986226851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45983.224986226851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45983.224986226851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45983.224986226851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45983.224986226851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45983.224986226851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45983.224986226851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45983.224986226851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45983.224986226851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45983.224986226851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45983.224986226851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45983.224986226851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45983.224986226851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45983.224986226851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45983.224986226851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45983.224986226851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45983.224986226851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45983.224986226851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45983.224986226851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45983.224986226851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45983.224986226851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45983.224986226851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45983.224986226851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45983.224986226851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45983.224986226851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45983.224986226851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45983.224986226851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45983.224986226851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45983.224986226851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45983.224986226851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45983.224986226851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45983.224986226851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45983.224986226851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45983.224986226851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45983.224986226851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45983.224986226851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45983.224986226851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45983.224986226851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45983.224986226851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45983.224986226851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45983.224986226851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45983.224986226851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45983.224986226851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45983.224986226851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45983.224986226851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45983.224986226851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45983.224986226851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45983.224986226851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45983.224986226851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45983.224986226851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45983.224986226851</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45983.224986226851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45983.224986226851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45983.224986226851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45983.224986226851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45983.224986226851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45983.224986226851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45983.224986226851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45983.224986226851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45983.224986226851</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45983.224986226851</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45983.224986226851</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45983.224986226851</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45983.224986226851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45983.224986226851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45983.224986226851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45983.224986226851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45983.224986226851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45983.224986226851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45983.224986226851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45983.224986226851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45983.224986226851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45983.224986226851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45983.224986226851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45983.224986226851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45983.224986226851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45983.224986226851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45983.224986226851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45983.224986226851</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tabSelected="1" workbookViewId="0">
      <selection activeCell="K7" sqref="K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2</v>
      </c>
      <c r="D2" s="119" t="s">
        <v>29455</v>
      </c>
      <c r="E2" s="109" t="s">
        <v>39021</v>
      </c>
      <c r="F2" s="121">
        <v>45983.189641203702</v>
      </c>
      <c r="G2" s="104">
        <f t="shared" ref="G2:G27" ca="1" si="0">IFERROR(NOW()-F2,"-")</f>
        <v>3.5345023148693144E-2</v>
      </c>
      <c r="H2" s="121">
        <v>45983.18959490741</v>
      </c>
      <c r="I2" s="119" t="str">
        <f>IFERROR(VLOOKUP(D2,DB!A:F,6,0),"")</f>
        <v>SCECO</v>
      </c>
      <c r="J2" s="119" t="str">
        <f>IFERROR(VLOOKUP(D2,DB!A:G,7,0),"")</f>
        <v>Vandalized</v>
      </c>
      <c r="K2" s="122" t="s">
        <v>39127</v>
      </c>
      <c r="L2" s="123" t="str">
        <f>IFERROR(VLOOKUP(D2,DB!A:I,9,0),"")</f>
        <v>Latis</v>
      </c>
    </row>
    <row r="3" spans="1:16382" ht="31.5" customHeight="1">
      <c r="A3" s="118" t="s">
        <v>39128</v>
      </c>
      <c r="B3" s="119" t="str">
        <f>IFERROR(VLOOKUP(D3,DB!A:K,11,0),"")</f>
        <v>R6</v>
      </c>
      <c r="C3" s="120">
        <v>4</v>
      </c>
      <c r="D3" s="149" t="s">
        <v>30405</v>
      </c>
      <c r="E3" s="109" t="s">
        <v>39021</v>
      </c>
      <c r="F3" s="121">
        <v>45983.189965277779</v>
      </c>
      <c r="G3" s="104">
        <f t="shared" ca="1" si="0"/>
        <v>3.5020949071622454E-2</v>
      </c>
      <c r="H3" s="121">
        <v>45983.189930555556</v>
      </c>
      <c r="I3" s="119" t="str">
        <f>IFERROR(VLOOKUP(D3,DB!A:F,6,0),"")</f>
        <v>SCECO</v>
      </c>
      <c r="J3" s="119" t="str">
        <f>IFERROR(VLOOKUP(D3,DB!A:G,7,0),"")</f>
        <v>Dead+No BB Design</v>
      </c>
      <c r="K3" s="122" t="s">
        <v>39129</v>
      </c>
      <c r="L3" s="123" t="str">
        <f>IFERROR(VLOOKUP(D3,DB!A:I,9,0),"")</f>
        <v>Latis</v>
      </c>
    </row>
    <row r="4" spans="1:16382" ht="31.5" customHeight="1">
      <c r="A4" s="118" t="s">
        <v>39130</v>
      </c>
      <c r="B4" s="119" t="str">
        <f>IFERROR(VLOOKUP(D4,DB!A:K,11,0),"")</f>
        <v>R6</v>
      </c>
      <c r="C4" s="120">
        <v>4</v>
      </c>
      <c r="D4" s="119" t="s">
        <v>30242</v>
      </c>
      <c r="E4" s="109" t="s">
        <v>39021</v>
      </c>
      <c r="F4" s="121"/>
      <c r="G4" s="104">
        <f t="shared" ca="1" si="0"/>
        <v>45983.224986226851</v>
      </c>
      <c r="H4" s="121">
        <v>45983.189930555556</v>
      </c>
      <c r="I4" s="119" t="str">
        <f>IFERROR(VLOOKUP(D4,DB!A:F,6,0),"")</f>
        <v>SCECO</v>
      </c>
      <c r="J4" s="119" t="str">
        <f>IFERROR(VLOOKUP(D4,DB!A:G,7,0),"")</f>
        <v>Dead+No BB Design</v>
      </c>
      <c r="K4" s="122" t="s">
        <v>39131</v>
      </c>
      <c r="L4" s="123" t="str">
        <f>IFERROR(VLOOKUP(D4,DB!A:I,9,0),"")</f>
        <v>Latis</v>
      </c>
    </row>
    <row r="5" spans="1:16382" ht="31.5" customHeight="1">
      <c r="A5" s="118"/>
      <c r="B5" s="119" t="str">
        <f>IFERROR(VLOOKUP(D5,DB!A:K,11,0),"")</f>
        <v/>
      </c>
      <c r="C5" s="120"/>
      <c r="D5" s="119"/>
      <c r="E5" s="109"/>
      <c r="F5" s="121"/>
      <c r="G5" s="104">
        <f t="shared" ca="1" si="0"/>
        <v>45983.224986226851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45983.224986226851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45983.224986226851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45983.224986226851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45983.224986226851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45983.224986226851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45983.224986226851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45983.224986226851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45983.224986226851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45983.224986226851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45983.224986226851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45983.224986226851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45983.224986226851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45983.224986226851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45983.224986226851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45983.224986226851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45983.224986226851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45983.224986226851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45983.224986226851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45983.224986226851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45983.224986226851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45983.224986226851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45983.224986226851</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2025-11-22T02:25:58Z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