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575" documentId="120_S{2AC9BD13-BADA-5192-A53E-5A8FF88502F6}" xr6:coauthVersionLast="47" xr6:coauthVersionMax="47" xr10:uidLastSave="{2B2A6362-BDA7-4CCE-9569-F6E1BE1D3306}"/>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<sst xmlns="http://schemas.openxmlformats.org/spreadsheetml/2006/main" count="181531" uniqueCount="39143">
  <si>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</si>
  <si>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</si>
  <si>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</si>
  <si>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</si>
  <si>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</si>
  <si>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</si>
  <si>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</si>
  <si>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</si>
  <si>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</si>
  <si>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</si>
  <si>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</si>
  <si>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</si>
  <si>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</si>
  <si>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</si>
  <si>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</si>
  <si>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</si>
  <si>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</si>
  <si>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</si>
  <si>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</si>
  <si>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</si>
  <si>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</si>
  <si>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</si>
  <si>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</si>
  <si>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</si>
  <si>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</si>
  <si>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</si>
  <si>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</si>
  <si>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</si>
  <si>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</si>
  <si>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</si>
  <si>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</si>
  <si>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</si>
  <si>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</si>
  <si>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</si>
  <si>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</si>
  <si>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</si>
  <si>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</si>
  <si>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</si>
  <si>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</si>
  <si>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</si>
  <si>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</si>
  <si>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</si>
  <si>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</si>
  <si>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</si>
  <si>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</si>
  <si>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</si>
  <si>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</si>
  <si>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</si>
  <si>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</si>
  <si>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</si>
  <si>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</si>
  <si>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</si>
  <si>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</si>
  <si>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</si>
  <si>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</si>
  <si>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</si>
  <si>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</si>
  <si>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</si>
  <si>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</si>
  <si>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</si>
  <si>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</si>
  <si>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</si>
  <si>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</si>
  <si>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</si>
  <si>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</si>
  <si>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</si>
  <si>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</si>
  <si>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</si>
  <si>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</si>
  <si>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</si>
  <si>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</si>
  <si>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</si>
  <si>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</si>
  <si>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</si>
  <si>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</si>
  <si>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</si>
  <si>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</si>
  <si>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</si>
  <si>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</si>
  <si>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</si>
  <si>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</si>
  <si>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</si>
  <si>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</si>
  <si>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</si>
  <si>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</si>
  <si>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</si>
  <si>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</si>
  <si>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</si>
  <si>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</si>
  <si>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</si>
  <si>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</si>
  <si>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</si>
  <si>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</si>
  <si>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</si>
  <si>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</si>
  <si>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</si>
  <si>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</si>
  <si>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</si>
  <si>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</si>
  <si>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</si>
  <si>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</si>
  <si>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</si>
  <si>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</si>
  <si>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</si>
  <si>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</si>
  <si>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</si>
  <si>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</si>
  <si>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</si>
  <si>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</si>
  <si>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</si>
  <si>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</si>
  <si>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</si>
  <si>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</si>
  <si>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</si>
  <si>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</si>
  <si>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</si>
  <si>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</si>
  <si>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</si>
  <si>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</si>
  <si>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</si>
  <si>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</si>
  <si>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</si>
  <si>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</si>
  <si>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</si>
  <si>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</si>
  <si>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</si>
  <si>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</si>
  <si>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</si>
  <si>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</si>
  <si>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</si>
  <si>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</si>
  <si>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</si>
  <si>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</si>
  <si>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</si>
  <si>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</si>
  <si>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</si>
  <si>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</si>
  <si>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</si>
  <si>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</si>
  <si>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</si>
  <si>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</si>
  <si>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</si>
  <si>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</si>
  <si>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</si>
  <si>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</si>
  <si>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</si>
  <si>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</si>
  <si>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</si>
  <si>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</si>
  <si>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</si>
  <si>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</si>
  <si>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</si>
  <si>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</si>
  <si>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</si>
  <si>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</si>
  <si>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</si>
  <si>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</si>
  <si>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</si>
  <si>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</si>
  <si>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</si>
  <si>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</si>
  <si>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</si>
  <si>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</si>
  <si>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</si>
  <si>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</si>
  <si>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</si>
  <si>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</si>
  <si>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</si>
  <si>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</si>
  <si>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</si>
  <si>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</si>
  <si>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</si>
  <si>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</si>
  <si>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</si>
  <si>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</si>
  <si>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</si>
  <si>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</si>
  <si>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</si>
  <si>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</si>
  <si>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</si>
  <si>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</si>
  <si>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</si>
  <si>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</si>
  <si>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</si>
  <si>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</si>
  <si>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</si>
  <si>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</si>
  <si>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</si>
  <si>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</si>
  <si>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</si>
  <si>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</si>
  <si>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</si>
  <si>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</si>
  <si>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</si>
  <si>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</si>
  <si>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</si>
  <si>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</si>
  <si>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</si>
  <si>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</si>
  <si>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</si>
  <si>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</si>
  <si>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</si>
  <si>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</si>
  <si>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</si>
  <si>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</si>
  <si>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</si>
  <si>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</si>
  <si>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</si>
  <si>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</si>
  <si>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</si>
  <si>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</si>
  <si>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</si>
  <si>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</si>
  <si>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</si>
  <si>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</si>
  <si>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</si>
  <si>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</si>
  <si>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</si>
  <si>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</si>
  <si>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</si>
  <si>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</si>
  <si>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</si>
  <si>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</si>
  <si>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</si>
  <si>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</si>
  <si>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</si>
  <si>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</si>
  <si>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</si>
  <si>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</si>
  <si>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</si>
  <si>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</si>
  <si>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</si>
  <si>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</si>
  <si>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</si>
  <si>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</si>
  <si>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</si>
  <si>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</si>
  <si>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</si>
  <si>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</si>
  <si>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</si>
  <si>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</si>
  <si>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</si>
  <si>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</si>
  <si>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</si>
  <si>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</si>
  <si>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</si>
  <si>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</si>
  <si>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</si>
  <si>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</si>
  <si>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</si>
  <si>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</si>
  <si>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</si>
  <si>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</si>
  <si>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</si>
  <si>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</si>
  <si>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</si>
  <si>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</si>
  <si>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</si>
  <si>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</si>
  <si>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</si>
  <si>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</si>
  <si>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</si>
  <si>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</si>
  <si>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</si>
  <si>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</si>
  <si>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</si>
  <si>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</si>
  <si>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</si>
  <si>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</si>
  <si>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</si>
  <si>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</si>
  <si>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</si>
  <si>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</si>
  <si>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</si>
  <si>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</si>
  <si>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</si>
  <si>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</si>
  <si>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</si>
  <si>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</si>
  <si>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</si>
  <si>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</si>
  <si>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</si>
  <si>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</si>
  <si>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</si>
  <si>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</si>
  <si>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</si>
  <si>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</si>
  <si>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</si>
  <si>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</si>
  <si>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</si>
  <si>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</si>
  <si>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</si>
  <si>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</si>
  <si>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</si>
  <si>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</si>
  <si>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</si>
  <si>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</si>
  <si>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</si>
  <si>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</si>
  <si>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</si>
  <si>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</si>
  <si>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</si>
  <si>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</si>
  <si>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</si>
  <si>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</si>
  <si>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</si>
  <si>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</si>
  <si>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</si>
  <si>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</si>
  <si>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</si>
  <si>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</si>
  <si>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</si>
  <si>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</si>
  <si>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</si>
  <si>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</si>
  <si>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</si>
  <si>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</si>
  <si>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</si>
  <si>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</si>
  <si>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</si>
  <si>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</si>
  <si>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</si>
  <si>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</si>
  <si>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</si>
  <si>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</si>
  <si>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</si>
  <si>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</si>
  <si>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</si>
  <si>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</si>
  <si>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</si>
  <si>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</si>
  <si>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</si>
  <si>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</si>
  <si>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</si>
  <si>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</si>
  <si>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</si>
  <si>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</si>
  <si>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</si>
  <si>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</si>
  <si>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</si>
  <si>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</si>
  <si>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</si>
  <si>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</si>
  <si>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</si>
  <si>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</si>
  <si>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</si>
  <si>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</si>
  <si>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</si>
  <si>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</si>
  <si>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</si>
  <si>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</si>
  <si>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</si>
  <si>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</si>
  <si>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</si>
  <si>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</si>
  <si>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</si>
  <si>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</si>
  <si>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</si>
  <si>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</si>
  <si>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</si>
  <si>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</si>
  <si>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</si>
  <si>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</si>
  <si>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</si>
  <si>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</si>
  <si>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</si>
  <si>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</si>
  <si>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</si>
  <si>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</si>
  <si>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</si>
  <si>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</si>
  <si>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</si>
  <si>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</si>
  <si>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</si>
  <si>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</si>
  <si>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</si>
  <si>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</si>
  <si>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</si>
  <si>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</si>
  <si>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</si>
  <si>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</si>
  <si>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</si>
  <si>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</si>
  <si>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</si>
  <si>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</si>
  <si>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</si>
  <si>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</si>
  <si>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</si>
  <si>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</si>
  <si>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</si>
  <si>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</si>
  <si>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</si>
  <si>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</si>
  <si>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</si>
  <si>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</si>
  <si>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</si>
  <si>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</si>
  <si>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</si>
  <si>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</si>
  <si>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</si>
  <si>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</si>
  <si>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</si>
  <si>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</si>
  <si>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</si>
  <si>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</si>
  <si>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</si>
  <si>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</si>
  <si>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</si>
  <si>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</si>
  <si>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</si>
  <si>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</si>
  <si>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</si>
  <si>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</si>
  <si>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</si>
  <si>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</si>
  <si>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</si>
  <si>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</si>
  <si>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</si>
  <si>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</si>
  <si>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</si>
  <si>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</si>
  <si>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</si>
  <si>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</si>
  <si>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</si>
  <si>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</si>
  <si>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</si>
  <si>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</si>
  <si>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</si>
  <si>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</si>
  <si>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</si>
  <si>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</si>
  <si>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</si>
  <si>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</si>
  <si>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</si>
  <si>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</si>
  <si>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</si>
  <si>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</si>
  <si>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</si>
  <si>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</si>
  <si>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</si>
  <si>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</si>
  <si>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</si>
  <si>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</si>
  <si>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</si>
  <si>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</si>
  <si>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</si>
  <si>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</si>
  <si>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</si>
  <si>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</si>
  <si>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</si>
  <si>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</si>
  <si>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</si>
  <si>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</si>
  <si>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</si>
  <si>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</si>
  <si>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</si>
  <si>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</si>
  <si>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</si>
  <si>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</si>
  <si>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</si>
  <si>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</si>
  <si>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</si>
  <si>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</si>
  <si>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</si>
  <si>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</si>
  <si>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</si>
  <si>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</si>
  <si>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</si>
  <si>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</si>
  <si>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</si>
  <si>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</si>
  <si>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</si>
  <si>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</si>
  <si>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</si>
  <si>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</si>
  <si>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</si>
  <si>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</si>
  <si>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</si>
  <si>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</si>
  <si>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</si>
  <si>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</si>
  <si>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</si>
  <si>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</si>
  <si>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</si>
  <si>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</si>
  <si>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</si>
  <si>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</si>
  <si>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</si>
  <si>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</si>
  <si>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</si>
  <si>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</si>
  <si>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</si>
  <si>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</si>
  <si>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</si>
  <si>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</si>
  <si>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</si>
  <si>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</si>
  <si>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</si>
  <si>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</si>
  <si>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</si>
  <si>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</si>
  <si>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</si>
  <si>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</si>
  <si>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</si>
  <si>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</si>
  <si>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</si>
  <si>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</si>
  <si>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</si>
  <si>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</si>
  <si>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</si>
  <si>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</si>
  <si>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</si>
  <si>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</si>
  <si>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</si>
  <si>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</si>
  <si>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</si>
  <si>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</si>
  <si>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</si>
  <si>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</si>
  <si>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</si>
  <si>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</si>
  <si>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</si>
  <si>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</si>
  <si>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</si>
  <si>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</si>
  <si>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</si>
  <si>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</si>
  <si>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</si>
  <si>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</si>
  <si>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</si>
  <si>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</si>
  <si>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</si>
  <si>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</si>
  <si>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</si>
  <si>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</si>
  <si>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</si>
  <si>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</si>
  <si>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</si>
  <si>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</si>
  <si>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</si>
  <si>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</si>
  <si>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</si>
  <si>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</si>
  <si>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</si>
  <si>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</si>
  <si>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</si>
  <si>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</si>
  <si>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</si>
  <si>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</si>
  <si>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</si>
  <si>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</si>
  <si>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</si>
  <si>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</si>
  <si>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</si>
  <si>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</si>
  <si>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</si>
  <si>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</si>
  <si>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</si>
  <si>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</si>
  <si>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</si>
  <si>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</si>
  <si>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</si>
  <si>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</si>
  <si>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</si>
  <si>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</si>
  <si>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</si>
  <si>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</si>
  <si>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</si>
  <si>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</si>
  <si>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</si>
  <si>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</si>
  <si>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</si>
  <si>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</si>
  <si>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</si>
  <si>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</si>
  <si>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</si>
  <si>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</si>
  <si>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</si>
  <si>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</si>
  <si>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</si>
  <si>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</si>
  <si>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</si>
  <si>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</si>
  <si>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</si>
  <si>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</si>
  <si>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</si>
  <si>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</si>
  <si>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</si>
  <si>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</si>
  <si>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</si>
  <si>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</si>
  <si>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</si>
  <si>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</si>
  <si>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</si>
  <si>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</si>
  <si>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</si>
  <si>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</si>
  <si>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</si>
  <si>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</si>
  <si>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</si>
  <si>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</si>
  <si>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</si>
  <si>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</si>
  <si>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</si>
  <si>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</si>
  <si>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</si>
  <si>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</si>
  <si>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</si>
  <si>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</si>
  <si>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</si>
  <si>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</si>
  <si>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</si>
  <si>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</si>
  <si>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</si>
  <si>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</si>
  <si>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</si>
  <si>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</si>
  <si>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</si>
  <si>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</si>
  <si>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</si>
  <si>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</si>
  <si>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</si>
  <si>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</si>
  <si>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</si>
  <si>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</si>
  <si>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</si>
  <si>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</si>
  <si>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</si>
  <si>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</si>
  <si>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</si>
  <si>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</si>
  <si>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</si>
  <si>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</si>
  <si>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</si>
  <si>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</si>
  <si>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</si>
  <si>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</si>
  <si>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</si>
  <si>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</si>
  <si>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</si>
  <si>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</si>
  <si>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</si>
  <si>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</si>
  <si>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</si>
  <si>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</si>
  <si>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</si>
  <si>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</si>
  <si>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</si>
  <si>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</si>
  <si>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</si>
  <si>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</si>
  <si>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</si>
  <si>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</si>
  <si>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</si>
  <si>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</si>
  <si>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</si>
  <si>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</si>
  <si>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</si>
  <si>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</si>
  <si>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</si>
  <si>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</si>
  <si>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</si>
  <si>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</si>
  <si>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</si>
  <si>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</si>
  <si>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</si>
  <si>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</si>
  <si>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</si>
  <si>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</si>
  <si>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</si>
  <si>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</si>
  <si>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</si>
  <si>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</si>
  <si>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</si>
  <si>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</si>
  <si>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</si>
  <si>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</si>
  <si>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</si>
  <si>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</si>
  <si>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</si>
  <si>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</si>
  <si>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</si>
  <si>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</si>
  <si>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</si>
  <si>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</si>
  <si>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</si>
  <si>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</si>
  <si>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</si>
  <si>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</si>
  <si>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</si>
  <si>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</si>
  <si>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</si>
  <si>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</si>
  <si>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</si>
  <si>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</si>
  <si>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</si>
  <si>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</si>
  <si>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</si>
  <si>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</si>
  <si>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</si>
  <si>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</si>
  <si>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</si>
  <si>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</si>
  <si>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</si>
  <si>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</si>
  <si>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</si>
  <si>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</si>
  <si>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</si>
  <si>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</si>
  <si>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</si>
  <si>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</si>
  <si>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</si>
  <si>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</si>
  <si>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</si>
  <si>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</si>
  <si>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</si>
  <si>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</si>
  <si>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</si>
  <si>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</si>
  <si>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</si>
  <si>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</si>
  <si>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</si>
  <si>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</si>
  <si>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</si>
  <si>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</si>
  <si>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</si>
  <si>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</si>
  <si>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</si>
  <si>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</si>
  <si>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</si>
  <si>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</si>
  <si>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</si>
  <si>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</si>
  <si>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</si>
  <si>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</si>
  <si>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</si>
  <si>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</si>
  <si>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</si>
  <si>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</si>
  <si>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</si>
  <si>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</si>
  <si>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</si>
  <si>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</si>
  <si>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</si>
  <si>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</si>
  <si>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</si>
  <si>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</si>
  <si>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</si>
  <si>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</si>
  <si>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</si>
  <si>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</si>
  <si>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</si>
  <si>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</si>
  <si>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</si>
  <si>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</si>
  <si>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</si>
  <si>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</si>
  <si>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</si>
  <si>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</si>
  <si>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</si>
  <si>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</si>
  <si>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</si>
  <si>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</si>
  <si>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</si>
  <si>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</si>
  <si>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</si>
  <si>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</si>
  <si>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</si>
  <si>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</si>
  <si>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</si>
  <si>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</si>
  <si>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</si>
  <si>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</si>
  <si>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</si>
  <si>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</si>
  <si>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</si>
  <si>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</si>
  <si>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</si>
  <si>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</si>
  <si>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</si>
  <si>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</si>
  <si>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</si>
  <si>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</si>
  <si>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</si>
  <si>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</si>
  <si>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</si>
  <si>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</si>
  <si>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</si>
  <si>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</si>
  <si>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</si>
  <si>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</si>
  <si>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</si>
  <si>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</si>
  <si>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</si>
  <si>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</si>
  <si>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</si>
  <si>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</si>
  <si>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</si>
  <si>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</si>
  <si>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</si>
  <si>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</si>
  <si>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</si>
  <si>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</si>
  <si>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</si>
  <si>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</si>
  <si>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</si>
  <si>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</si>
  <si>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</si>
  <si>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</si>
  <si>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</si>
  <si>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</si>
  <si>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</si>
  <si>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</si>
  <si>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</si>
  <si>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</si>
  <si>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</si>
  <si>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</si>
  <si>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</si>
  <si>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</si>
  <si>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</si>
  <si>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</si>
  <si>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</si>
  <si>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</si>
  <si>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</si>
  <si>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</si>
  <si>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</si>
  <si>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</si>
  <si>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</si>
  <si>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</si>
  <si>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</si>
  <si>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</si>
  <si>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</si>
  <si>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</si>
  <si>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</si>
  <si>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</si>
  <si>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</si>
  <si>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</si>
  <si>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</si>
  <si>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</si>
  <si>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</si>
  <si>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</si>
  <si>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</si>
  <si>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</si>
  <si>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</si>
  <si>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</si>
  <si>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</si>
  <si>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</si>
  <si>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</si>
  <si>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</si>
  <si>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</si>
  <si>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</si>
  <si>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</si>
  <si>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</si>
  <si>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</si>
  <si>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</si>
  <si>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</si>
  <si>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</si>
  <si>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</si>
  <si>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</si>
  <si>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</si>
  <si>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</si>
  <si>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</si>
  <si>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</si>
  <si>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</si>
  <si>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</si>
  <si>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</si>
  <si>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</si>
  <si>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</si>
  <si>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</si>
  <si>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</si>
  <si>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</si>
  <si>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</si>
  <si>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</si>
  <si>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</si>
  <si>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</si>
  <si>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</si>
  <si>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</si>
  <si>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</si>
  <si>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</si>
  <si>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</si>
  <si>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</si>
  <si>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</si>
  <si>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</si>
  <si>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</si>
  <si>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</si>
  <si>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</si>
  <si>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</si>
  <si>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</si>
  <si>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</si>
  <si>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</si>
  <si>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</si>
  <si>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</si>
  <si>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</si>
  <si>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</si>
  <si>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</si>
  <si>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</si>
  <si>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</si>
  <si>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</si>
  <si>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</si>
  <si>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</si>
  <si>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</si>
  <si>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</si>
  <si>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</si>
  <si>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</si>
  <si>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</si>
  <si>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</si>
  <si>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</si>
  <si>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</si>
  <si>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</si>
  <si>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</si>
  <si>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</si>
  <si>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</si>
  <si>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</si>
  <si>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</si>
  <si>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</si>
  <si>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</si>
  <si>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</si>
  <si>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</si>
  <si>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</si>
  <si>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</si>
  <si>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</si>
  <si>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</si>
  <si>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</si>
  <si>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</si>
  <si>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</si>
  <si>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</si>
  <si>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</si>
  <si>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</si>
  <si>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</si>
  <si>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</si>
  <si>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</si>
  <si>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</si>
  <si>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</si>
  <si>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</si>
  <si>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</si>
  <si>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</si>
  <si>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</si>
  <si>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</si>
  <si>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</si>
  <si>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</si>
  <si>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</si>
  <si>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</si>
  <si>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</si>
  <si>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</si>
  <si>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</si>
  <si>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</si>
  <si>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</si>
  <si>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</si>
  <si>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</si>
  <si>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</si>
  <si>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</si>
  <si>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</si>
  <si>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</si>
  <si>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</si>
  <si>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</si>
  <si>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</si>
  <si>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</si>
  <si>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</si>
  <si>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</si>
  <si>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</si>
  <si>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</si>
  <si>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</si>
  <si>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</si>
  <si>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</si>
  <si>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</si>
  <si>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</si>
  <si>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</si>
  <si>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</si>
  <si>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</si>
  <si>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</si>
  <si>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</si>
  <si>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</si>
  <si>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</si>
  <si>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</si>
  <si>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</si>
  <si>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</si>
  <si>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</si>
  <si>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</si>
  <si>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</si>
  <si>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</si>
  <si>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</si>
  <si>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</si>
  <si>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</si>
  <si>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</si>
  <si>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</si>
  <si>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</si>
  <si>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</si>
  <si>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</si>
  <si>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</si>
  <si>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</si>
  <si>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</si>
  <si>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</si>
  <si>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</si>
  <si>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</si>
  <si>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</si>
  <si>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</si>
  <si>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</si>
  <si>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</si>
  <si>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</si>
  <si>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</si>
  <si>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</si>
  <si>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</si>
  <si>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</si>
  <si>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</si>
  <si>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</si>
  <si>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</si>
  <si>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</si>
  <si>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</si>
  <si>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</si>
  <si>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</si>
  <si>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</si>
  <si>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</si>
  <si>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</si>
  <si>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</si>
  <si>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</si>
  <si>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</si>
  <si>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</si>
  <si>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</si>
  <si>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</si>
  <si>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</si>
  <si>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</si>
  <si>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</si>
  <si>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</si>
  <si>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</si>
  <si>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</si>
  <si>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</si>
  <si>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</si>
  <si>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</si>
  <si>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</si>
  <si>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</si>
  <si>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</si>
  <si>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</si>
  <si>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</si>
  <si>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</si>
  <si>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</si>
  <si>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</si>
  <si>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</si>
  <si>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</si>
  <si>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</si>
  <si>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</si>
  <si>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</si>
  <si>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</si>
  <si>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</si>
  <si>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</si>
  <si>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</si>
  <si>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</si>
  <si>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</si>
  <si>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</si>
  <si>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</si>
  <si>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</si>
  <si>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</si>
  <si>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</si>
  <si>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</si>
  <si>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</si>
  <si>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</si>
  <si>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</si>
  <si>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</si>
  <si>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</si>
  <si>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</si>
  <si>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</si>
  <si>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</si>
  <si>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</si>
  <si>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</si>
  <si>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</si>
  <si>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</si>
  <si>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</si>
  <si>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</si>
  <si>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</si>
  <si>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</si>
  <si>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</si>
  <si>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</si>
  <si>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</si>
  <si>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</si>
  <si>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</si>
  <si>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</si>
  <si>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</si>
  <si>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</si>
  <si>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</si>
  <si>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</si>
  <si>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</si>
  <si>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</si>
  <si>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</si>
  <si>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</si>
  <si>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</si>
  <si>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</si>
  <si>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</si>
  <si>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</si>
  <si>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</si>
  <si>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</si>
  <si>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</si>
  <si>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</si>
  <si>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</si>
  <si>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</si>
  <si>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</si>
  <si>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</si>
  <si>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</si>
  <si>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</si>
  <si>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</si>
  <si>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</si>
  <si>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</si>
  <si>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</si>
  <si>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</si>
  <si>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</si>
  <si>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</si>
  <si>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</si>
  <si>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</si>
  <si>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</si>
  <si>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</si>
  <si>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</si>
  <si>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</si>
  <si>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</si>
  <si>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</si>
  <si>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</si>
  <si>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</si>
  <si>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</si>
  <si>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</si>
  <si>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</si>
  <si>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</si>
  <si>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</si>
  <si>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</si>
  <si>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</si>
  <si>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</si>
  <si>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</si>
  <si>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</si>
  <si>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</si>
  <si>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</si>
  <si>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</si>
  <si>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</si>
  <si>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</si>
  <si>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</si>
  <si>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</si>
  <si>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</si>
  <si>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</si>
  <si>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</si>
  <si>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</si>
  <si>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</si>
  <si>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</si>
  <si>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</si>
  <si>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</si>
  <si>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</si>
  <si>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</si>
  <si>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</si>
  <si>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</si>
  <si>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</si>
  <si>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</si>
  <si>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</si>
  <si>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</si>
  <si>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</si>
  <si>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</si>
  <si>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</si>
  <si>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</si>
  <si>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</si>
  <si>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</si>
  <si>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</si>
  <si>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</si>
  <si>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</si>
  <si>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</si>
  <si>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</si>
  <si>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</si>
  <si>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</si>
  <si>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</si>
  <si>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</si>
  <si>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</si>
  <si>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</si>
  <si>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</si>
  <si>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</si>
  <si>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</si>
  <si>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</si>
  <si>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</si>
  <si>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</si>
  <si>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</si>
  <si>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</si>
  <si>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</si>
  <si>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</si>
  <si>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</si>
  <si>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</si>
  <si>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</si>
  <si>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</si>
  <si>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</si>
  <si>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</si>
  <si>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</si>
  <si>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</si>
  <si>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</si>
  <si>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</si>
  <si>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</si>
  <si>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</si>
  <si>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</si>
  <si>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</si>
  <si>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</si>
  <si>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</si>
  <si>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</si>
  <si>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</si>
  <si>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</si>
  <si>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</si>
  <si>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</si>
  <si>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</si>
  <si>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</si>
  <si>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</si>
  <si>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</si>
  <si>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</si>
  <si>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</si>
  <si>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</si>
  <si>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</si>
  <si>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</si>
  <si>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</si>
  <si>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</si>
  <si>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</si>
  <si>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</si>
  <si>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</si>
  <si>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</si>
  <si>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</si>
  <si>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</si>
  <si>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</si>
  <si>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</si>
  <si>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</si>
  <si>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</si>
  <si>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</si>
  <si>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</si>
  <si>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</si>
  <si>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</si>
  <si>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</si>
  <si>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</si>
  <si>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</si>
  <si>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</si>
  <si>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</si>
  <si>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</si>
  <si>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</si>
  <si>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</si>
  <si>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</si>
  <si>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</si>
  <si>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</si>
  <si>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</si>
  <si>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</si>
  <si>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</si>
  <si>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</si>
  <si>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</si>
  <si>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</si>
  <si>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</si>
  <si>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</si>
  <si>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</si>
  <si>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</si>
  <si>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</si>
  <si>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</si>
  <si>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</si>
  <si>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</si>
  <si>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</si>
  <si>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</si>
  <si>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</si>
  <si>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</si>
  <si>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</si>
  <si>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</si>
  <si>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</si>
  <si>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</si>
  <si>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</si>
  <si>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</si>
  <si>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</si>
  <si>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</si>
  <si>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</si>
  <si>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</si>
  <si>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</si>
  <si>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</si>
  <si>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</si>
  <si>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</si>
  <si>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</si>
  <si>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</si>
  <si>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</si>
  <si>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</si>
  <si>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</si>
  <si>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</si>
  <si>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</si>
  <si>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</si>
  <si>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</si>
  <si>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</si>
  <si>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</si>
  <si>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</si>
  <si>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</si>
  <si>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</si>
  <si>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</si>
  <si>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</si>
  <si>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</si>
  <si>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</si>
  <si>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</si>
  <si>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</si>
  <si>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</si>
  <si>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</si>
  <si>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</si>
  <si>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</si>
  <si>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</si>
  <si>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</si>
  <si>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</si>
  <si>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</si>
  <si>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</si>
  <si>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</si>
  <si>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</si>
  <si>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</si>
  <si>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</si>
  <si>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</si>
  <si>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</si>
  <si>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</si>
  <si>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</si>
  <si>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</si>
  <si>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</si>
  <si>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</si>
  <si>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</si>
  <si>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</si>
  <si>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</si>
  <si>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</si>
  <si>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</si>
  <si>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</si>
  <si>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</si>
  <si>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</si>
  <si>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</si>
  <si>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</si>
  <si>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</si>
  <si>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</si>
  <si>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</si>
  <si>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</si>
  <si>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</si>
  <si>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</si>
  <si>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</si>
  <si>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</si>
  <si>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</si>
  <si>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</si>
  <si>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</si>
  <si>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</si>
  <si>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</si>
  <si>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</si>
  <si>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</si>
  <si>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</si>
  <si>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</si>
  <si>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</si>
  <si>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</si>
  <si>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</si>
  <si>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</si>
  <si>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</si>
  <si>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</si>
  <si>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</si>
  <si>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</si>
  <si>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</si>
  <si>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</si>
  <si>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</si>
  <si>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</si>
  <si>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</si>
  <si>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</si>
  <si>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</si>
  <si>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</si>
  <si>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</si>
  <si>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</si>
  <si>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</si>
  <si>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</si>
  <si>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</si>
  <si>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</si>
  <si>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</si>
  <si>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</si>
  <si>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</si>
  <si>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</si>
  <si>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</si>
  <si>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</si>
  <si>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</si>
  <si>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</si>
  <si>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</si>
  <si>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</si>
  <si>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</si>
  <si>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</si>
  <si>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</si>
  <si>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</si>
  <si>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</si>
  <si>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</si>
  <si>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</si>
  <si>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</si>
  <si>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</si>
  <si>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</si>
  <si>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</si>
  <si>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</si>
  <si>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</si>
  <si>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</si>
  <si>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</si>
  <si>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</si>
  <si>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</si>
  <si>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</si>
  <si>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</si>
  <si>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</si>
  <si>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</si>
  <si>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</si>
  <si>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</si>
  <si>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</si>
  <si>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</si>
  <si>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</si>
  <si>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</si>
  <si>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</si>
  <si>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</si>
  <si>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</si>
  <si>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</si>
  <si>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</si>
  <si>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</si>
  <si>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</si>
  <si>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</si>
  <si>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</si>
  <si>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</si>
  <si>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</si>
  <si>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</si>
  <si>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</si>
  <si>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</si>
  <si>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</si>
  <si>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</si>
  <si>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</si>
  <si>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</si>
  <si>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</si>
  <si>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</si>
  <si>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</si>
  <si>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</si>
  <si>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</si>
  <si>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</si>
  <si>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</si>
  <si>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</si>
  <si>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</si>
  <si>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</si>
  <si>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</si>
  <si>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</si>
  <si>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</si>
  <si>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</si>
  <si>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</si>
  <si>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</si>
  <si>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</si>
  <si>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</si>
  <si>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</si>
  <si>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</si>
  <si>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</si>
  <si>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</si>
  <si>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</si>
  <si>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</si>
  <si>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</si>
  <si>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</si>
  <si>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</si>
  <si>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</si>
  <si>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</si>
  <si>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</si>
  <si>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</si>
  <si>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</si>
  <si>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</si>
  <si>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</si>
  <si>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</si>
  <si>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</si>
  <si>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</si>
  <si>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</si>
  <si>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</si>
  <si>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</si>
  <si>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</si>
  <si>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</si>
  <si>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</si>
  <si>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</si>
  <si>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</si>
  <si>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</si>
  <si>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</si>
  <si>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</si>
  <si>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</si>
  <si>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</si>
  <si>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</si>
  <si>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</si>
  <si>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</si>
  <si>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</si>
  <si>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</si>
  <si>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</si>
  <si>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</si>
  <si>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</si>
  <si>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</si>
  <si>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</si>
  <si>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</si>
  <si>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</si>
  <si>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</si>
  <si>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</si>
  <si>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</si>
  <si>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</si>
  <si>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</si>
  <si>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</si>
  <si>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</si>
  <si>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</si>
  <si>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</si>
  <si>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</si>
  <si>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</si>
  <si>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</si>
  <si>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</si>
  <si>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</si>
  <si>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</si>
  <si>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</si>
  <si>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</si>
  <si>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</si>
  <si>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</si>
  <si>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</si>
  <si>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</si>
  <si>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</si>
  <si>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</si>
  <si>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</si>
  <si>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</si>
  <si>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</si>
  <si>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</si>
  <si>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</si>
  <si>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</si>
  <si>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</si>
  <si>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</si>
  <si>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</si>
  <si>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</si>
  <si>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</si>
  <si>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</si>
  <si>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</si>
  <si>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</si>
  <si>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</si>
  <si>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</si>
  <si>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</si>
  <si>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</si>
  <si>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</si>
  <si>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</si>
  <si>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</si>
  <si>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</si>
  <si>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</si>
  <si>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</si>
  <si>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</si>
  <si>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</si>
  <si>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</si>
  <si>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</si>
  <si>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</si>
  <si>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</si>
  <si>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</si>
  <si>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</si>
  <si>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</si>
  <si>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</si>
  <si>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</si>
  <si>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</si>
  <si>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</si>
  <si>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</si>
  <si>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</si>
  <si>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</si>
  <si>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</si>
  <si>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</si>
  <si>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</si>
  <si>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</si>
  <si>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</si>
  <si>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</si>
  <si>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</si>
  <si>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</si>
  <si>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</si>
  <si>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</si>
  <si>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</si>
  <si>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</si>
  <si>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</si>
  <si>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</si>
  <si>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</si>
  <si>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</si>
  <si>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</si>
  <si>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</si>
  <si>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</si>
  <si>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</si>
  <si>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</si>
  <si>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</si>
  <si>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</si>
  <si>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</si>
  <si>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</si>
  <si>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</si>
  <si>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</si>
  <si>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</si>
  <si>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</si>
  <si>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</si>
  <si>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</si>
  <si>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</si>
  <si>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</si>
  <si>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</si>
  <si>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</si>
  <si>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</si>
  <si>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</si>
  <si>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</si>
  <si>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</si>
  <si>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</si>
  <si>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</si>
  <si>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</si>
  <si>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</si>
  <si>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</si>
  <si>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</si>
  <si>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</si>
  <si>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</si>
  <si>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</si>
  <si>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</si>
  <si>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</si>
  <si>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</si>
  <si>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</si>
  <si>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</si>
  <si>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</si>
  <si>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</si>
  <si>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</si>
  <si>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</si>
  <si>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</si>
  <si>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</si>
  <si>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</si>
  <si>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</si>
  <si>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</si>
  <si>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</si>
  <si>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</si>
  <si>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</si>
  <si>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</si>
  <si>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</si>
  <si>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</si>
  <si>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</si>
  <si>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</si>
  <si>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</si>
  <si>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</si>
  <si>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</si>
  <si>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</si>
  <si>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</si>
  <si>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</si>
  <si>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</si>
  <si>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</si>
  <si>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</si>
  <si>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</si>
  <si>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</si>
  <si>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</si>
  <si>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</si>
  <si>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</si>
  <si>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</si>
  <si>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</si>
  <si>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</si>
  <si>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</si>
  <si>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</si>
  <si>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</si>
  <si>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</si>
  <si>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</si>
  <si>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</si>
  <si>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</si>
  <si>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</si>
  <si>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</si>
  <si>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</si>
  <si>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</si>
  <si>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</si>
  <si>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</si>
  <si>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</si>
  <si>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</si>
  <si>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</si>
  <si>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</si>
  <si>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</si>
  <si>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</si>
  <si>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</si>
  <si>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</si>
  <si>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</si>
  <si>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</si>
  <si>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</si>
  <si>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</si>
  <si>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</si>
  <si>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</si>
  <si>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</si>
  <si>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</si>
  <si>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</si>
  <si>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</si>
  <si>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</si>
  <si>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</si>
  <si>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</si>
  <si>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</si>
  <si>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</si>
  <si>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</si>
  <si>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</si>
  <si>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</si>
  <si>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</si>
  <si>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</si>
  <si>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</si>
  <si>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</si>
  <si>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</si>
  <si>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</si>
  <si>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</si>
  <si>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</si>
  <si>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</si>
  <si>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</si>
  <si>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</si>
  <si>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</si>
  <si>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</si>
  <si>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</si>
  <si>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</si>
  <si>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</si>
  <si>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</si>
  <si>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</si>
  <si>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</si>
  <si>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</si>
  <si>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</si>
  <si>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</si>
  <si>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</si>
  <si>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</si>
  <si>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</si>
  <si>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</si>
  <si>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</si>
  <si>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</si>
  <si>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</si>
  <si>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</si>
  <si>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</si>
  <si>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</si>
  <si>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</si>
  <si>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</si>
  <si>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</si>
  <si>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</si>
  <si>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</si>
  <si>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</si>
  <si>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</si>
  <si>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</si>
  <si>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</si>
  <si>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</si>
  <si>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</si>
  <si>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</si>
  <si>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</si>
  <si>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</si>
  <si>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</si>
  <si>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</si>
  <si>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</si>
  <si>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</si>
  <si>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</si>
  <si>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</si>
  <si>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</si>
  <si>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</si>
  <si>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</si>
  <si>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</si>
  <si>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</si>
  <si>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</si>
  <si>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</si>
  <si>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</si>
  <si>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</si>
  <si>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</si>
  <si>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</si>
  <si>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</si>
  <si>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</si>
  <si>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</si>
  <si>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</si>
  <si>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</si>
  <si>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</si>
  <si>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</si>
  <si>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</si>
  <si>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</si>
  <si>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</si>
  <si>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</si>
  <si>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</si>
  <si>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</si>
  <si>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</si>
  <si>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</si>
  <si>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</si>
  <si>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</si>
  <si>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</si>
  <si>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</si>
  <si>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</si>
  <si>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</si>
  <si>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</si>
  <si>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</si>
  <si>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</si>
  <si>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</si>
  <si>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</si>
  <si>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</si>
  <si>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</si>
  <si>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</si>
  <si>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</si>
  <si>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</si>
  <si>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</si>
  <si>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</si>
  <si>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</si>
  <si>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</si>
  <si>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</si>
  <si>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</si>
  <si>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</si>
  <si>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</si>
  <si>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</si>
  <si>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</si>
  <si>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</si>
  <si>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</si>
  <si>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</si>
  <si>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</si>
  <si>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</si>
  <si>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</si>
  <si>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</si>
  <si>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</si>
  <si>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</si>
  <si>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</si>
  <si>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</si>
  <si>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</si>
  <si>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</si>
  <si>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</si>
  <si>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</si>
  <si>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</si>
  <si>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</si>
  <si>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</si>
  <si>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</si>
  <si>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</si>
  <si>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</si>
  <si>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</si>
  <si>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</si>
  <si>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</si>
  <si>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</si>
  <si>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</si>
  <si>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</si>
  <si>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</si>
  <si>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</si>
  <si>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</si>
  <si>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</si>
  <si>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</si>
  <si>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</si>
  <si>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</si>
  <si>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</si>
  <si>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</si>
  <si>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</si>
  <si>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</si>
  <si>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</si>
  <si>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</si>
  <si>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</si>
  <si>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</si>
  <si>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</si>
  <si>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</si>
  <si>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</si>
  <si>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</si>
  <si>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</si>
  <si>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</si>
  <si>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</si>
  <si>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</si>
  <si>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</si>
  <si>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</si>
  <si>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</si>
  <si>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</si>
  <si>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</si>
  <si>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</si>
  <si>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</si>
  <si>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</si>
  <si>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</si>
  <si>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</si>
  <si>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</si>
  <si>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</si>
  <si>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</si>
  <si>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</si>
  <si>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</si>
  <si>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</si>
  <si>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</si>
  <si>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</si>
  <si>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</si>
  <si>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</si>
  <si>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</si>
  <si>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</si>
  <si>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</si>
  <si>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</si>
  <si>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</si>
  <si>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</si>
  <si>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</si>
  <si>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</si>
  <si>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</si>
  <si>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</si>
  <si>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</si>
  <si>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</si>
  <si>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</si>
  <si>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</si>
  <si>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</si>
  <si>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</si>
  <si>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</si>
  <si>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</si>
  <si>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</si>
  <si>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</si>
  <si>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</si>
  <si>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</si>
  <si>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</si>
  <si>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</si>
  <si>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</si>
  <si>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</si>
  <si>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</si>
  <si>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</si>
  <si>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</si>
  <si>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</si>
  <si>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</si>
  <si>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</si>
  <si>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</si>
  <si>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</si>
  <si>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</si>
  <si>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</si>
  <si>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</si>
  <si>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</si>
  <si>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</si>
  <si>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</si>
  <si>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</si>
  <si>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</si>
  <si>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</si>
  <si>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</si>
  <si>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</si>
  <si>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</si>
  <si>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</si>
  <si>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</si>
  <si>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</si>
  <si>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</si>
  <si>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</si>
  <si>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</si>
  <si>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</si>
  <si>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</si>
  <si>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</si>
  <si>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</si>
  <si>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</si>
  <si>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</si>
  <si>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</si>
  <si>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</si>
  <si>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</si>
  <si>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</si>
  <si>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</si>
  <si>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</si>
  <si>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</si>
  <si>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</si>
  <si>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</si>
  <si>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</si>
  <si>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</si>
  <si>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</si>
  <si>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</si>
  <si>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</si>
  <si>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</si>
  <si>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</si>
  <si>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</si>
  <si>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</si>
  <si>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</si>
  <si>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</si>
  <si>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</si>
  <si>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</si>
  <si>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</si>
  <si>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</si>
  <si>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</si>
  <si>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</si>
  <si>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</si>
  <si>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</si>
  <si>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</si>
  <si>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</si>
  <si>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</si>
  <si>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</si>
  <si>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</si>
  <si>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</si>
  <si>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</si>
  <si>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</si>
  <si>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</si>
  <si>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</si>
  <si>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</si>
  <si>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</si>
  <si>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</si>
  <si>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</si>
  <si>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</si>
  <si>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</si>
  <si>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</si>
  <si>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</si>
  <si>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</si>
  <si>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</si>
  <si>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</si>
  <si>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</si>
  <si>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</si>
  <si>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</si>
  <si>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</si>
  <si>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</si>
  <si>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</si>
  <si>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</si>
  <si>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</si>
  <si>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</si>
  <si>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</si>
  <si>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</si>
  <si>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</si>
  <si>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</si>
  <si>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</si>
  <si>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</si>
  <si>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</si>
  <si>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</si>
  <si>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</si>
  <si>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</si>
  <si>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</si>
  <si>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</si>
  <si>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</si>
  <si>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</si>
  <si>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</si>
  <si>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</si>
  <si>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</si>
  <si>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</si>
  <si>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</si>
  <si>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</si>
  <si>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</si>
  <si>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</si>
  <si>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</si>
  <si>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</si>
  <si>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</si>
  <si>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</si>
  <si>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</si>
  <si>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</si>
  <si>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</si>
  <si>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</si>
  <si>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</si>
  <si>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</si>
  <si>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</si>
  <si>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</si>
  <si>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</si>
  <si>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</si>
  <si>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</si>
  <si>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</si>
  <si>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</si>
  <si>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</si>
  <si>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</si>
  <si>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</si>
  <si>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</si>
  <si>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</si>
  <si>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</si>
  <si>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</si>
  <si>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</si>
  <si>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</si>
  <si>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</si>
  <si>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</si>
  <si>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</si>
  <si>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</si>
  <si>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</si>
  <si>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</si>
  <si>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</si>
  <si>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</si>
  <si>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</si>
  <si>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</si>
  <si>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</si>
  <si>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</si>
  <si>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</si>
  <si>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</si>
  <si>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</si>
  <si>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</si>
  <si>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</si>
  <si>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</si>
  <si>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</si>
  <si>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</si>
  <si>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</si>
  <si>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</si>
  <si>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</si>
  <si>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</si>
  <si>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</si>
  <si>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</si>
  <si>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</si>
  <si>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</si>
  <si>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</si>
  <si>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</si>
  <si>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</si>
  <si>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</si>
  <si>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</si>
  <si>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</si>
  <si>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</si>
  <si>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</si>
  <si>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</si>
  <si>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</si>
  <si>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</si>
  <si>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</si>
  <si>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</si>
  <si>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</si>
  <si>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</si>
  <si>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</si>
  <si>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</si>
  <si>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</si>
  <si>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</si>
  <si>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</si>
  <si>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</si>
  <si>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</si>
  <si>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</si>
  <si>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</si>
  <si>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</si>
  <si>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</si>
  <si>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</si>
  <si>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</si>
  <si>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</si>
  <si>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</si>
  <si>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</si>
  <si>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</si>
  <si>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</si>
  <si>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</si>
  <si>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</si>
  <si>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</si>
  <si>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</si>
  <si>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</si>
  <si>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</si>
  <si>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</si>
  <si>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</si>
  <si>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</si>
  <si>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</si>
  <si>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</si>
  <si>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</si>
  <si>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</si>
  <si>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</si>
  <si>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</si>
  <si>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</si>
  <si>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</si>
  <si>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</si>
  <si>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</si>
  <si>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</si>
  <si>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</si>
  <si>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</si>
  <si>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</si>
  <si>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</si>
  <si>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</si>
  <si>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</si>
  <si>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</si>
  <si>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</si>
  <si>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</si>
  <si>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</si>
  <si>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</si>
  <si>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</si>
  <si>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</si>
  <si>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</si>
  <si>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</si>
  <si>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</si>
  <si>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</si>
  <si>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</si>
  <si>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</si>
  <si>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</si>
  <si>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</si>
  <si>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</si>
  <si>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</si>
  <si>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</si>
  <si>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</si>
  <si>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</si>
  <si>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</si>
  <si>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</si>
  <si>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</si>
  <si>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</si>
  <si>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</si>
  <si>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</si>
  <si>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</si>
  <si>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</si>
  <si>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</si>
  <si>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</si>
  <si>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</si>
  <si>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</si>
  <si>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</si>
  <si>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</si>
  <si>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</si>
  <si>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</si>
  <si>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</si>
  <si>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</si>
  <si>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</si>
  <si>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</si>
  <si>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</si>
  <si>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</si>
  <si>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</si>
  <si>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</si>
  <si>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</si>
  <si>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</si>
  <si>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</si>
  <si>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</si>
  <si>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</si>
  <si>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</si>
  <si>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</si>
  <si>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</si>
  <si>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</si>
  <si>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</si>
  <si>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</si>
  <si>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</si>
  <si>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</si>
  <si>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</si>
  <si>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</si>
  <si>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</si>
  <si>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</si>
  <si>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</si>
  <si>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</si>
  <si>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</si>
  <si>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</si>
  <si>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</si>
  <si>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</si>
  <si>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</si>
  <si>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</si>
  <si>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</si>
  <si>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</si>
  <si>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</si>
  <si>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</si>
  <si>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</si>
  <si>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</si>
  <si>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</si>
  <si>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</si>
  <si>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</si>
  <si>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</si>
  <si>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</si>
  <si>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</si>
  <si>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</si>
  <si>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</si>
  <si>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</si>
  <si>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</si>
  <si>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</si>
  <si>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</si>
  <si>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</si>
  <si>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</si>
  <si>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</si>
  <si>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</si>
  <si>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</si>
  <si>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</si>
  <si>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</si>
  <si>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</si>
  <si>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</si>
  <si>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</si>
  <si>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</si>
  <si>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</si>
  <si>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</si>
  <si>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</si>
  <si>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</si>
  <si>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</si>
  <si>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</si>
  <si>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</si>
  <si>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</si>
  <si>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</si>
  <si>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</si>
  <si>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</si>
  <si>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</si>
  <si>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</si>
  <si>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</si>
  <si>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</si>
  <si>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</si>
  <si>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</si>
  <si>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</si>
  <si>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</si>
  <si>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</si>
  <si>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</si>
  <si>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</si>
  <si>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</si>
  <si>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</si>
  <si>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</si>
  <si>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</si>
  <si>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</si>
  <si>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</si>
  <si>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</si>
  <si>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</si>
  <si>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</si>
  <si>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</si>
  <si>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</si>
  <si>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</si>
  <si>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</si>
  <si>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</si>
  <si>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</si>
  <si>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</si>
  <si>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</si>
  <si>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</si>
  <si>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</si>
  <si>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</si>
  <si>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</si>
  <si>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</si>
  <si>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</si>
  <si>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</si>
  <si>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</si>
  <si>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</si>
  <si>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</si>
  <si>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</si>
  <si>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</si>
  <si>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</si>
  <si>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</si>
  <si>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</si>
  <si>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</si>
  <si>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</si>
  <si>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</si>
  <si>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</si>
  <si>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</si>
  <si>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</si>
  <si>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</si>
  <si>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</si>
  <si>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</si>
  <si>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</si>
  <si>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</si>
  <si>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</si>
  <si>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</si>
  <si>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</si>
  <si>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</si>
  <si>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</si>
  <si>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</si>
  <si>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</si>
  <si>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</si>
  <si>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</si>
  <si>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</si>
  <si>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</si>
  <si>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</si>
  <si>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</si>
  <si>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</si>
  <si>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</si>
  <si>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</si>
  <si>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</si>
  <si>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</si>
  <si>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</si>
  <si>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</si>
  <si>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</si>
  <si>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</si>
  <si>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</si>
  <si>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</si>
  <si>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</si>
  <si>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</si>
  <si>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</si>
  <si>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</si>
  <si>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</si>
  <si>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</si>
  <si>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</si>
  <si>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</si>
  <si>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</si>
  <si>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</si>
  <si>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</si>
  <si>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</si>
  <si>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</si>
  <si>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</si>
  <si>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</si>
  <si>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</si>
  <si>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</si>
  <si>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</si>
  <si>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</si>
  <si>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</si>
  <si>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</si>
  <si>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</si>
  <si>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</si>
  <si>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</si>
  <si>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</si>
  <si>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</si>
  <si>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</si>
  <si>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</si>
  <si>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</si>
  <si>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</si>
  <si>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</si>
  <si>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</si>
  <si>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</si>
  <si>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</si>
  <si>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</si>
  <si>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</si>
  <si>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</si>
  <si>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</si>
  <si>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</si>
  <si>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</si>
  <si>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</si>
  <si>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</si>
  <si>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</si>
  <si>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</si>
  <si>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</si>
  <si>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</si>
  <si>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</si>
  <si>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</si>
  <si>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</si>
  <si>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</si>
  <si>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</si>
  <si>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</si>
  <si>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</si>
  <si>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</si>
  <si>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</si>
  <si>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</si>
  <si>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</si>
  <si>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</si>
  <si>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</si>
  <si>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</si>
  <si>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</si>
  <si>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</si>
  <si>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</si>
  <si>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</si>
  <si>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</si>
  <si>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</si>
  <si>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</si>
  <si>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</si>
  <si>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</si>
  <si>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</si>
  <si>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</si>
  <si>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</si>
  <si>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</si>
  <si>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</si>
  <si>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</si>
  <si>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</si>
  <si>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</si>
  <si>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</si>
  <si>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</si>
  <si>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</si>
  <si>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</si>
  <si>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</si>
  <si>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</si>
  <si>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</si>
  <si>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</si>
  <si>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</si>
  <si>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</si>
  <si>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</si>
  <si>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</si>
  <si>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</si>
  <si>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</si>
  <si>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</si>
  <si>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</si>
  <si>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</si>
  <si>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</si>
  <si>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</si>
  <si>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</si>
  <si>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</si>
  <si>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</si>
  <si>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</si>
  <si>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</si>
  <si>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</si>
  <si>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</si>
  <si>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</si>
  <si>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</si>
  <si>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</si>
  <si>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</si>
  <si>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</si>
  <si>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</si>
  <si>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</si>
  <si>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</si>
  <si>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</si>
  <si>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</si>
  <si>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</si>
  <si>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</si>
  <si>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</si>
  <si>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</si>
  <si>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</si>
  <si>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</si>
  <si>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</si>
  <si>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</si>
  <si>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</si>
  <si>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</si>
  <si>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</si>
  <si>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</si>
  <si>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</si>
  <si>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</si>
  <si>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</si>
  <si>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</si>
  <si>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</si>
  <si>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</si>
  <si>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</si>
  <si>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</si>
  <si>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</si>
  <si>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</si>
  <si>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</si>
  <si>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</si>
  <si>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</si>
  <si>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</si>
  <si>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</si>
  <si>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</si>
  <si>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</si>
  <si>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</si>
  <si>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</si>
  <si>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</si>
  <si>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</si>
  <si>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</si>
  <si>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</si>
  <si>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</si>
  <si>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</si>
  <si>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</si>
  <si>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</si>
  <si>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</si>
  <si>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</si>
  <si>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</si>
  <si>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</si>
  <si>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</si>
  <si>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</si>
  <si>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</si>
  <si>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</si>
  <si>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</si>
  <si>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</si>
  <si>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</si>
  <si>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</si>
  <si>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</si>
  <si>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</si>
  <si>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</si>
  <si>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</si>
  <si>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</si>
  <si>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</si>
  <si>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</si>
  <si>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</si>
  <si>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</si>
  <si>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</si>
  <si>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</si>
  <si>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</si>
  <si>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</si>
  <si>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</si>
  <si>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</si>
  <si>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</si>
  <si>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</si>
  <si>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</si>
  <si>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</si>
  <si>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</si>
  <si>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</si>
  <si>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</si>
  <si>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</si>
  <si>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</si>
  <si>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</si>
  <si>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</si>
  <si>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</si>
  <si>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</si>
  <si>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</si>
  <si>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</si>
  <si>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</si>
  <si>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</si>
  <si>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</si>
  <si>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</si>
  <si>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</si>
  <si>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</si>
  <si>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</si>
  <si>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</si>
  <si>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</si>
  <si>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</si>
  <si>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</si>
  <si>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</si>
  <si>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</si>
  <si>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</si>
  <si>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</si>
  <si>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</si>
  <si>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</si>
  <si>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</si>
  <si>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</si>
  <si>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</si>
  <si>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</si>
  <si>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</si>
  <si>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</si>
  <si>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</si>
  <si>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</si>
  <si>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</si>
  <si>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</si>
  <si>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</si>
  <si>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</si>
  <si>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</si>
  <si>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</si>
  <si>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</si>
  <si>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</si>
  <si>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</si>
  <si>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</si>
  <si>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</si>
  <si>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</si>
  <si>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</si>
  <si>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</si>
  <si>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</si>
  <si>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</si>
  <si>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</si>
  <si>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</si>
  <si>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</si>
  <si>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</si>
  <si>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</si>
  <si>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</si>
  <si>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</si>
  <si>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</si>
  <si>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</si>
  <si>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</si>
  <si>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</si>
  <si>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</si>
  <si>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</si>
  <si>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</si>
  <si>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</si>
  <si>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</si>
  <si>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</si>
  <si>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</si>
  <si>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</si>
  <si>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</si>
  <si>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</si>
  <si>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</si>
  <si>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</si>
  <si>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</si>
  <si>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</si>
  <si>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</si>
  <si>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</si>
  <si>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</si>
  <si>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</si>
  <si>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</si>
  <si>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</si>
  <si>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</si>
  <si>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</si>
  <si>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</si>
  <si>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</si>
  <si>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</si>
  <si>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</si>
  <si>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</si>
  <si>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</si>
  <si>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</si>
  <si>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</si>
  <si>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</si>
  <si>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</si>
  <si>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</si>
  <si>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</si>
  <si>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</si>
  <si>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</si>
  <si>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</si>
  <si>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</si>
  <si>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</si>
  <si>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</si>
  <si>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</si>
  <si>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</si>
  <si>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</si>
  <si>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</si>
  <si>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</si>
  <si>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</si>
  <si>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</si>
  <si>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</si>
  <si>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</si>
  <si>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</si>
  <si>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</si>
  <si>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</si>
  <si>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</si>
  <si>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</si>
  <si>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</si>
  <si>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</si>
  <si>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</si>
  <si>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</si>
  <si>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</si>
  <si>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</si>
  <si>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</si>
  <si>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</si>
  <si>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</si>
  <si>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</si>
  <si>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</si>
  <si>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</si>
  <si>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</si>
  <si>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</si>
  <si>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</si>
  <si>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</si>
  <si>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</si>
  <si>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</si>
  <si>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</si>
  <si>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</si>
  <si>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</si>
  <si>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</si>
  <si>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</si>
  <si>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</si>
  <si>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</si>
  <si>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</si>
  <si>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</si>
  <si>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</si>
  <si>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</si>
  <si>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</si>
  <si>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</si>
  <si>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</si>
  <si>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</si>
  <si>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</si>
  <si>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</si>
  <si>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</si>
  <si>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</si>
  <si>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</si>
  <si>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</si>
  <si>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</si>
  <si>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</si>
  <si>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</si>
  <si>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</si>
  <si>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</si>
  <si>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</si>
  <si>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</si>
  <si>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</si>
  <si>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</si>
  <si>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</si>
  <si>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</si>
  <si>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</si>
  <si>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</si>
  <si>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</si>
  <si>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</si>
  <si>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</si>
  <si>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</si>
  <si>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</si>
  <si>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</si>
  <si>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</si>
  <si>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</si>
  <si>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</si>
  <si>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</si>
  <si>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</si>
  <si>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</si>
  <si>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</si>
  <si>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</si>
  <si>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</si>
  <si>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</si>
  <si>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</si>
  <si>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</si>
  <si>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</si>
  <si>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</si>
  <si>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</si>
  <si>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</si>
  <si>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</si>
  <si>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</si>
  <si>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</si>
  <si>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</si>
  <si>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</si>
  <si>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</si>
  <si>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</si>
  <si>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</si>
  <si>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</si>
  <si>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</si>
  <si>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</si>
  <si>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</si>
  <si>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</si>
  <si>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</si>
  <si>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</si>
  <si>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</si>
  <si>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</si>
  <si>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</si>
  <si>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</si>
  <si>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</si>
  <si>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</si>
  <si>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</si>
  <si>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</si>
  <si>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</si>
  <si>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</si>
  <si>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</si>
  <si>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</si>
  <si>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</si>
  <si>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</si>
  <si>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</si>
  <si>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</si>
  <si>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</si>
  <si>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</si>
  <si>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</si>
  <si>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</si>
  <si>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</si>
  <si>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</si>
  <si>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</si>
  <si>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</si>
  <si>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</si>
  <si>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</si>
  <si>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</si>
  <si>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</si>
  <si>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</si>
  <si>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</si>
  <si>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</si>
  <si>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</si>
  <si>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</si>
  <si>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</si>
  <si>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</si>
  <si>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</si>
  <si>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</si>
  <si>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</si>
  <si>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</si>
  <si>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</si>
  <si>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</si>
  <si>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</si>
  <si>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</si>
  <si>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</si>
  <si>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</si>
  <si>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</si>
  <si>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</si>
  <si>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</si>
  <si>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</si>
  <si>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</si>
  <si>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</si>
  <si>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</si>
  <si>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</si>
  <si>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</si>
  <si>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</si>
  <si>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</si>
  <si>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</si>
  <si>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</si>
  <si>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</si>
  <si>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</si>
  <si>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</si>
  <si>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</si>
  <si>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</si>
  <si>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</si>
  <si>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</si>
  <si>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</si>
  <si>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</si>
  <si>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</si>
  <si>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</si>
  <si>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</si>
  <si>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</si>
  <si>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</si>
  <si>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</si>
  <si>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</si>
  <si>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</si>
  <si>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</si>
  <si>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</si>
  <si>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</si>
  <si>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</si>
  <si>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</si>
  <si>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</si>
  <si>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</si>
  <si>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</si>
  <si>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</si>
  <si>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</si>
  <si>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</si>
  <si>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</si>
  <si>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</si>
  <si>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</si>
  <si>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</si>
  <si>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</si>
  <si>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</si>
  <si>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</si>
  <si>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</si>
  <si>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</si>
  <si>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</si>
  <si>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</si>
  <si>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</si>
  <si>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</si>
  <si>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</si>
  <si>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</si>
  <si>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</si>
  <si>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</si>
  <si>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</si>
  <si>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</si>
  <si>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</si>
  <si>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</si>
  <si>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</si>
  <si>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</si>
  <si>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</si>
  <si>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</si>
  <si>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</si>
  <si>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</si>
  <si>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</si>
  <si>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</si>
  <si>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</si>
  <si>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</si>
  <si>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</si>
  <si>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</si>
  <si>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</si>
  <si>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</si>
  <si>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</si>
  <si>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</si>
  <si>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</si>
  <si>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</si>
  <si>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</si>
  <si>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</si>
  <si>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</si>
  <si>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</si>
  <si>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</si>
  <si>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</si>
  <si>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</si>
  <si>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</si>
  <si>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</si>
  <si>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</si>
  <si>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</si>
  <si>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</si>
  <si>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</si>
  <si>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</si>
  <si>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</si>
  <si>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</si>
  <si>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</si>
  <si>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</si>
  <si>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</si>
  <si>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</si>
  <si>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</si>
  <si>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</si>
  <si>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</si>
  <si>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</si>
  <si>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</si>
  <si>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</si>
  <si>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</si>
  <si>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</si>
  <si>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</si>
  <si>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</si>
  <si>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</si>
  <si>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</si>
  <si>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</si>
  <si>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</si>
  <si>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</si>
  <si>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</si>
  <si>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</si>
  <si>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</si>
  <si>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</si>
  <si>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</si>
  <si>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</si>
  <si>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</si>
  <si>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</si>
  <si>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</si>
  <si>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</si>
  <si>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</si>
  <si>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</si>
  <si>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</si>
  <si>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</si>
  <si>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</si>
  <si>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</si>
  <si>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</si>
  <si>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</si>
  <si>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</si>
  <si>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</si>
  <si>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</si>
  <si>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</si>
  <si>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</si>
  <si>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</si>
  <si>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</si>
  <si>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</si>
  <si>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</si>
  <si>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</si>
  <si>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</si>
  <si>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</si>
  <si>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</si>
  <si>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</si>
  <si>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</si>
  <si>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</si>
  <si>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</si>
  <si>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</si>
  <si>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</si>
  <si>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</si>
  <si>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</si>
  <si>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</si>
  <si>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</si>
  <si>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</si>
  <si>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</si>
  <si>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</si>
  <si>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</si>
  <si>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</si>
  <si>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</si>
  <si>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</si>
  <si>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</si>
  <si>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</si>
  <si>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</si>
  <si>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</si>
  <si>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</si>
  <si>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</si>
  <si>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</si>
  <si>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</si>
  <si>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</si>
  <si>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</si>
  <si>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</si>
  <si>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</si>
  <si>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</si>
  <si>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</si>
  <si>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</si>
  <si>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</si>
  <si>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</si>
  <si>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</si>
  <si>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</si>
  <si>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</si>
  <si>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</si>
  <si>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</si>
  <si>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</si>
  <si>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</si>
  <si>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</si>
  <si>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</si>
  <si>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</si>
  <si>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</si>
  <si>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</si>
  <si>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</si>
  <si>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</si>
  <si>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</si>
  <si>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</si>
  <si>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</si>
  <si>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</si>
  <si>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</si>
  <si>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</si>
  <si>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</si>
  <si>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</si>
  <si>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</si>
  <si>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</si>
  <si>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</si>
  <si>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</si>
  <si>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</si>
  <si>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</si>
  <si>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</si>
  <si>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</si>
  <si>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</si>
  <si>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</si>
  <si>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</si>
  <si>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</si>
  <si>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</si>
  <si>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</si>
  <si>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</si>
  <si>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</si>
  <si>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</si>
  <si>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</si>
  <si>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</si>
  <si>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</si>
  <si>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</si>
  <si>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</si>
  <si>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</si>
  <si>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</si>
  <si>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</si>
  <si>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</si>
  <si>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</si>
  <si>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</si>
  <si>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</si>
  <si>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</si>
  <si>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</si>
  <si>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</si>
  <si>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</si>
  <si>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</si>
  <si>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</si>
  <si>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</si>
  <si>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</si>
  <si>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</si>
  <si>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</si>
  <si>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</si>
  <si>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</si>
  <si>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</si>
  <si>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</si>
  <si>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</si>
  <si>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</si>
  <si>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</si>
  <si>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</si>
  <si>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</si>
  <si>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</si>
  <si>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</si>
  <si>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</si>
  <si>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</si>
  <si>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</si>
  <si>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</si>
  <si>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</si>
  <si>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</si>
  <si>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</si>
  <si>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</si>
  <si>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</si>
  <si>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</si>
  <si>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</si>
  <si>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</si>
  <si>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</si>
  <si>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</si>
  <si>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</si>
  <si>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</si>
  <si>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</si>
  <si>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</si>
  <si>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</si>
  <si>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</si>
  <si>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</si>
  <si>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</si>
  <si>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</si>
  <si>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</si>
  <si>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</si>
  <si>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</si>
  <si>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</si>
  <si>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</si>
  <si>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</si>
  <si>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</si>
  <si>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</si>
  <si>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</si>
  <si>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</si>
  <si>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</si>
  <si>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</si>
  <si>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</si>
  <si>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</si>
  <si>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</si>
  <si>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</si>
  <si>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</si>
  <si>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</si>
  <si>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</si>
  <si>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</si>
  <si>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</si>
  <si>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</si>
  <si>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</si>
  <si>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</si>
  <si>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</si>
  <si>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</si>
  <si>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</si>
  <si>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</si>
  <si>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</si>
  <si>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</si>
  <si>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</si>
  <si>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</si>
  <si>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</si>
  <si>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</si>
  <si>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</si>
  <si>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</si>
  <si>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</si>
  <si>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</si>
  <si>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</si>
  <si>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</si>
  <si>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</si>
  <si>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</si>
  <si>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</si>
  <si>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</si>
  <si>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</si>
  <si>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</si>
  <si>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</si>
  <si>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</si>
  <si>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</si>
  <si>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</si>
  <si>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</si>
  <si>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</si>
  <si>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</si>
  <si>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</si>
  <si>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</si>
  <si>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</si>
  <si>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</si>
  <si>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</si>
  <si>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</si>
  <si>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</si>
  <si>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</si>
  <si>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</si>
  <si>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</si>
  <si>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</si>
  <si>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</si>
  <si>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</si>
  <si>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</si>
  <si>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</si>
  <si>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</si>
  <si>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</si>
  <si>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</si>
  <si>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</si>
  <si>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</si>
  <si>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</si>
  <si>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</si>
  <si>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</si>
  <si>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</si>
  <si>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</si>
  <si>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</si>
  <si>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</si>
  <si>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</si>
  <si>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</si>
  <si>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</si>
  <si>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</si>
  <si>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</si>
  <si>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</si>
  <si>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</si>
  <si>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</si>
  <si>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</si>
  <si>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</si>
  <si>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</si>
  <si>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</si>
  <si>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</si>
  <si>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</si>
  <si>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</si>
  <si>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</si>
  <si>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</si>
  <si>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</si>
  <si>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</si>
  <si>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</si>
  <si>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</si>
  <si>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</si>
  <si>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</si>
  <si>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</si>
  <si>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</si>
  <si>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</si>
  <si>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</si>
  <si>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</si>
  <si>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</si>
  <si>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</si>
  <si>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</si>
  <si>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</si>
  <si>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</si>
  <si>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</si>
  <si>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</si>
  <si>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</si>
  <si>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</si>
  <si>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</si>
  <si>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</si>
  <si>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</si>
  <si>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</si>
  <si>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</si>
  <si>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</si>
  <si>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</si>
  <si>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</si>
  <si>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</si>
  <si>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</si>
  <si>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</si>
  <si>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</si>
  <si>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</si>
  <si>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</si>
  <si>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</si>
  <si>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</si>
  <si>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</si>
  <si>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</si>
  <si>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</si>
  <si>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</si>
  <si>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</si>
  <si>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</si>
  <si>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</si>
  <si>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</si>
  <si>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</si>
  <si>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</si>
  <si>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</si>
  <si>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</si>
  <si>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</si>
  <si>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</si>
  <si>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</si>
  <si>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</si>
  <si>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</si>
  <si>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</si>
  <si>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</si>
  <si>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</si>
  <si>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</si>
  <si>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</si>
  <si>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</si>
  <si>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</si>
  <si>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</si>
  <si>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</si>
  <si>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</si>
  <si>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</si>
  <si>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</si>
  <si>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</si>
  <si>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</si>
  <si>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</si>
  <si>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</si>
  <si>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</si>
  <si>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</si>
  <si>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</si>
  <si>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</si>
  <si>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</si>
  <si>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</si>
  <si>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</si>
  <si>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</si>
  <si>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</si>
  <si>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</si>
  <si>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</si>
  <si>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</si>
  <si>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</si>
  <si>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</si>
  <si>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</si>
  <si>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</si>
  <si>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</si>
  <si>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</si>
  <si>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</si>
  <si>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</si>
  <si>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</si>
  <si>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</si>
  <si>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</si>
  <si>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</si>
  <si>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</si>
  <si>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</si>
  <si>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</si>
  <si>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</si>
  <si>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</si>
  <si>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</si>
  <si>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</si>
  <si>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</si>
  <si>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</si>
  <si>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</si>
  <si>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</si>
  <si>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</si>
  <si>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</si>
  <si>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</si>
  <si>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</si>
  <si>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</si>
  <si>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</si>
  <si>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</si>
  <si>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</si>
  <si>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</si>
  <si>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</si>
  <si>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</si>
  <si>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</si>
  <si>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</si>
  <si>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</si>
  <si>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</si>
  <si>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</si>
  <si>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</si>
  <si>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</si>
  <si>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</si>
  <si>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</si>
  <si>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</si>
  <si>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</si>
  <si>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</si>
  <si>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</si>
  <si>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</si>
  <si>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</si>
  <si>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</si>
  <si>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</si>
  <si>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</si>
  <si>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</si>
  <si>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</si>
  <si>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</si>
  <si>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</si>
  <si>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</si>
  <si>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</si>
  <si>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</si>
  <si>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</si>
  <si>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</si>
  <si>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</si>
  <si>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</si>
  <si>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</si>
  <si>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</si>
  <si>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</si>
  <si>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</si>
  <si>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</si>
  <si>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</si>
  <si>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</si>
  <si>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</si>
  <si>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</si>
  <si>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</si>
  <si>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</si>
  <si>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</si>
  <si>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</si>
  <si>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</si>
  <si>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</si>
  <si>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</si>
  <si>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</si>
  <si>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</si>
  <si>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</si>
  <si>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</si>
  <si>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</si>
  <si>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</si>
  <si>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</si>
  <si>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</si>
  <si>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</si>
  <si>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</si>
  <si>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</si>
  <si>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</si>
  <si>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</si>
  <si>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</si>
  <si>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</si>
  <si>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</si>
  <si>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</si>
  <si>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</si>
  <si>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</si>
  <si>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</si>
  <si>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</si>
  <si>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</si>
  <si>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</si>
  <si>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</si>
  <si>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</si>
  <si>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</si>
  <si>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</si>
  <si>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</si>
  <si>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</si>
  <si>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</si>
  <si>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</si>
  <si>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</si>
  <si>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</si>
  <si>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</si>
  <si>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</si>
  <si>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</si>
  <si>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</si>
  <si>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</si>
  <si>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</si>
  <si>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</si>
  <si>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</si>
  <si>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</si>
  <si>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</si>
  <si>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</si>
  <si>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</si>
  <si>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</si>
  <si>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</si>
  <si>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</si>
  <si>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</si>
  <si>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</si>
  <si>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</si>
  <si>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</si>
  <si>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</si>
  <si>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</si>
  <si>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</si>
  <si>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</si>
  <si>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</si>
  <si>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</si>
  <si>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</si>
  <si>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</si>
  <si>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</si>
  <si>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</si>
  <si>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</si>
  <si>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</si>
  <si>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</si>
  <si>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</si>
  <si>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</si>
  <si>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</si>
  <si>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</si>
  <si>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</si>
  <si>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</si>
  <si>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</si>
  <si>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</si>
  <si>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</si>
  <si>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</si>
  <si>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</si>
  <si>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</si>
  <si>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</si>
  <si>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</si>
  <si>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</si>
  <si>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</si>
  <si>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</si>
  <si>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</si>
  <si>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</si>
  <si>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</si>
  <si>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</si>
  <si>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</si>
  <si>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</si>
  <si>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</si>
  <si>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</si>
  <si>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</si>
  <si>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</si>
  <si>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</si>
  <si>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</si>
  <si>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</si>
  <si>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</si>
  <si>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</si>
  <si>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</si>
  <si>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</si>
  <si>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</si>
  <si>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</si>
  <si>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</si>
  <si>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</si>
  <si>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</si>
  <si>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</si>
  <si>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</si>
  <si>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</si>
  <si>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</si>
  <si>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</si>
  <si>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</si>
  <si>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</si>
  <si>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</si>
  <si>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</si>
  <si>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</si>
  <si>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</si>
  <si>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</si>
  <si>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</si>
  <si>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</si>
  <si>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</si>
  <si>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</si>
  <si>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</si>
  <si>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</si>
  <si>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</si>
  <si>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</si>
  <si>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</si>
  <si>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</si>
  <si>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</si>
  <si>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</si>
  <si>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</si>
  <si>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</si>
  <si>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</si>
  <si>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</si>
  <si>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</si>
  <si>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</si>
  <si>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</si>
  <si>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</si>
  <si>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</si>
  <si>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</si>
  <si>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</si>
  <si>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</si>
  <si>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</si>
  <si>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</si>
  <si>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</si>
  <si>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</si>
  <si>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</si>
  <si>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</si>
  <si>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</si>
  <si>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</si>
  <si>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</si>
  <si>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</si>
  <si>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</si>
  <si>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</si>
  <si>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</si>
  <si>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</si>
  <si>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</si>
  <si>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</si>
  <si>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</si>
  <si>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</si>
  <si>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</si>
  <si>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</si>
  <si>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</si>
  <si>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</si>
  <si>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</si>
  <si>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</si>
  <si>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</si>
  <si>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</si>
  <si>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</si>
  <si>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</si>
  <si>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</si>
  <si>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</si>
  <si>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</si>
  <si>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</si>
  <si>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</si>
  <si>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</si>
  <si>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</si>
  <si>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</si>
  <si>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</si>
  <si>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</si>
  <si>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</si>
  <si>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</si>
  <si>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</si>
  <si>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</si>
  <si>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</si>
  <si>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</si>
  <si>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</si>
  <si>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</si>
  <si>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</si>
  <si>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</si>
  <si>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</si>
  <si>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</si>
  <si>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</si>
  <si>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</si>
  <si>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</si>
  <si>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</si>
  <si>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</si>
  <si>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</si>
  <si>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</si>
  <si>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</si>
  <si>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</si>
  <si>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</si>
  <si>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</si>
  <si>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</si>
  <si>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</si>
  <si>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</si>
  <si>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</si>
  <si>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</si>
  <si>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</si>
  <si>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</si>
  <si>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</si>
  <si>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</si>
  <si>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</si>
  <si>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</si>
  <si>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</si>
  <si>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</si>
  <si>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</si>
  <si>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</si>
  <si>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</si>
  <si>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</si>
  <si>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</si>
  <si>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</si>
  <si>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</si>
  <si>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</si>
  <si>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</si>
  <si>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</si>
  <si>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</si>
  <si>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</si>
  <si>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</si>
  <si>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</si>
  <si>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</si>
  <si>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</si>
  <si>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</si>
  <si>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</si>
  <si>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</si>
  <si>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</si>
  <si>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</si>
  <si>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</si>
  <si>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</si>
  <si>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</si>
  <si>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</si>
  <si>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</si>
  <si>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</si>
  <si>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</si>
  <si>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</si>
  <si>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</si>
  <si>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</si>
  <si>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</si>
  <si>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</si>
  <si>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</si>
  <si>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</si>
  <si>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</si>
  <si>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</si>
  <si>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</si>
  <si>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</si>
  <si>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</si>
  <si>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</si>
  <si>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</si>
  <si>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</si>
  <si>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</si>
  <si>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</si>
  <si>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</si>
  <si>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</si>
  <si>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</si>
  <si>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</si>
  <si>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</si>
  <si>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</si>
  <si>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</si>
  <si>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</si>
  <si>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</si>
  <si>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</si>
  <si>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</si>
  <si>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</si>
  <si>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</si>
  <si>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</si>
  <si>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</si>
  <si>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</si>
  <si>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</si>
  <si>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</si>
  <si>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</si>
  <si>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</si>
  <si>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</si>
  <si>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</si>
  <si>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</si>
  <si>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</si>
  <si>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</si>
  <si>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</si>
  <si>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</si>
  <si>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</si>
  <si>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</si>
  <si>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</si>
  <si>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</si>
  <si>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</si>
  <si>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</si>
  <si>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</si>
  <si>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</si>
  <si>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</si>
  <si>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</si>
  <si>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</si>
  <si>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</si>
  <si>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</si>
  <si>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</si>
  <si>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</si>
  <si>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</si>
  <si>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</si>
  <si>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</si>
  <si>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</si>
  <si>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</si>
  <si>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</si>
  <si>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</si>
  <si>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</si>
  <si>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</si>
  <si>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</si>
  <si>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</si>
  <si>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</si>
  <si>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</si>
  <si>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</si>
  <si>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</si>
  <si>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</si>
  <si>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</si>
  <si>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</si>
  <si>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</si>
  <si>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</si>
  <si>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</si>
  <si>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</si>
  <si>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</si>
  <si>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</si>
  <si>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</si>
  <si>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</si>
  <si>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</si>
  <si>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</si>
  <si>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</si>
  <si>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</si>
  <si>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</si>
  <si>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</si>
  <si>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</si>
  <si>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</si>
  <si>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</si>
  <si>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</si>
  <si>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</si>
  <si>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</si>
  <si>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</si>
  <si>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</si>
  <si>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</si>
  <si>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</si>
  <si>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</si>
  <si>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</si>
  <si>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</si>
  <si>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</si>
  <si>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</si>
  <si>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</si>
  <si>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</si>
  <si>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</si>
  <si>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</si>
  <si>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</si>
  <si>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</si>
  <si>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</si>
  <si>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</si>
  <si>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</si>
  <si>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</si>
  <si>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</si>
  <si>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</si>
  <si>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</si>
  <si>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</si>
  <si>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</si>
  <si>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</si>
  <si>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</si>
  <si>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</si>
  <si>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</si>
  <si>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</si>
  <si>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</si>
  <si>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</si>
  <si>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</si>
  <si>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</si>
  <si>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</si>
  <si>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</si>
  <si>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</si>
  <si>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</si>
  <si>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</si>
  <si>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</si>
  <si>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</si>
  <si>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</si>
  <si>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</si>
  <si>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</si>
  <si>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</si>
  <si>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</si>
  <si>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</si>
  <si>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</si>
  <si>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</si>
  <si>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</si>
  <si>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</si>
  <si>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</si>
  <si>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</si>
  <si>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</si>
  <si>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</si>
  <si>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</si>
  <si>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</si>
  <si>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</si>
  <si>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</si>
  <si>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</si>
  <si>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</si>
  <si>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</si>
  <si>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</si>
  <si>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</si>
  <si>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</si>
  <si>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</si>
  <si>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</si>
  <si>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</si>
  <si>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</si>
  <si>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</si>
  <si>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</si>
  <si>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</si>
  <si>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</si>
  <si>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</si>
  <si>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</si>
  <si>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</si>
  <si>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</si>
  <si>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</si>
  <si>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</si>
  <si>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</si>
  <si>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</si>
  <si>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</si>
  <si>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</si>
  <si>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</si>
  <si>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</si>
  <si>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</si>
  <si>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</si>
  <si>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</si>
  <si>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</si>
  <si>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</si>
  <si>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</si>
  <si>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</si>
  <si>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</si>
  <si>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</si>
  <si>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</si>
  <si>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</si>
  <si>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</si>
  <si>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</si>
  <si>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</si>
  <si>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</si>
  <si>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</si>
  <si>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</si>
  <si>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</si>
  <si>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</si>
  <si>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</si>
  <si>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</si>
  <si>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</si>
  <si>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</si>
  <si>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</si>
  <si>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</si>
  <si>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</si>
  <si>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</si>
  <si>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</si>
  <si>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</si>
  <si>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</si>
  <si>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</si>
  <si>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</si>
  <si>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</si>
  <si>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</si>
  <si>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</si>
  <si>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</si>
  <si>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</si>
  <si>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</si>
  <si>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</si>
  <si>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</si>
  <si>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</si>
  <si>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</si>
  <si>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</si>
  <si>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</si>
  <si>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</si>
  <si>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</si>
  <si>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</si>
  <si>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</si>
  <si>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</si>
  <si>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</si>
  <si>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</si>
  <si>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</si>
  <si>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</si>
  <si>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</si>
  <si>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</si>
  <si>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</si>
  <si>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</si>
  <si>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</si>
  <si>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</si>
  <si>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</si>
  <si>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</si>
  <si>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</si>
  <si>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</si>
  <si>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</si>
  <si>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</si>
  <si>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</si>
  <si>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</si>
  <si>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</si>
  <si>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</si>
  <si>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</si>
  <si>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</si>
  <si>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</si>
  <si>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</si>
  <si>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</si>
  <si>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</si>
  <si>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</si>
  <si>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</si>
  <si>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</si>
  <si>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</si>
  <si>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</si>
  <si>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</si>
  <si>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</si>
  <si>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</si>
  <si>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</si>
  <si>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</si>
  <si>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</si>
  <si>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</si>
  <si>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</si>
  <si>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</si>
  <si>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</si>
  <si>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</si>
  <si>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</si>
  <si>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</si>
  <si>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</si>
  <si>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</si>
  <si>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</si>
  <si>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</si>
  <si>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</si>
  <si>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</si>
  <si>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</si>
  <si>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</si>
  <si>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</si>
  <si>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</si>
  <si>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</si>
  <si>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</si>
  <si>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</si>
  <si>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</si>
  <si>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</si>
  <si>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</si>
  <si>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</si>
  <si>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</si>
  <si>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</si>
  <si>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</si>
  <si>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</si>
  <si>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</si>
  <si>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</si>
  <si>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</si>
  <si>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</si>
  <si>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</si>
  <si>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</si>
  <si>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</si>
  <si>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</si>
  <si>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</si>
  <si>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</si>
  <si>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</si>
  <si>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</si>
  <si>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</si>
  <si>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</si>
  <si>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</si>
  <si>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</si>
  <si>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</si>
  <si>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</si>
  <si>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</si>
  <si>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</si>
  <si>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</si>
  <si>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</si>
  <si>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</si>
  <si>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</si>
  <si>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</si>
  <si>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</si>
  <si>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</si>
  <si>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</si>
  <si>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</si>
  <si>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</si>
  <si>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</si>
  <si>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</si>
  <si>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</si>
  <si>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</si>
  <si>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</si>
  <si>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</si>
  <si>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</si>
  <si>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</si>
  <si>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</si>
  <si>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</si>
  <si>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</si>
  <si>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</si>
  <si>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</si>
  <si>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</si>
  <si>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</si>
  <si>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</si>
  <si>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</si>
  <si>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</si>
  <si>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</si>
  <si>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</si>
  <si>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</si>
  <si>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</si>
  <si>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</si>
  <si>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</si>
  <si>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</si>
  <si>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</si>
  <si>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</si>
  <si>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</si>
  <si>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</si>
  <si>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</si>
  <si>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</si>
  <si>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</si>
  <si>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</si>
  <si>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</si>
  <si>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</si>
  <si>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</si>
  <si>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</si>
  <si>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</si>
  <si>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</si>
  <si>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</si>
  <si>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</si>
  <si>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</si>
  <si>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</si>
  <si>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</si>
  <si>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</si>
  <si>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</si>
  <si>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</si>
  <si>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</si>
  <si>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</si>
  <si>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</si>
  <si>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</si>
  <si>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</si>
  <si>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</si>
  <si>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</si>
  <si>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</si>
  <si>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</si>
  <si>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</si>
  <si>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</si>
  <si>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</si>
  <si>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</si>
  <si>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</si>
  <si>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</si>
  <si>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</si>
  <si>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</si>
  <si>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</si>
  <si>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</si>
  <si>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</si>
  <si>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</si>
  <si>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</si>
  <si>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</si>
  <si>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</si>
  <si>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</si>
  <si>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</si>
  <si>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</si>
  <si>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</si>
  <si>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</si>
  <si>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</si>
  <si>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</si>
  <si>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</si>
  <si>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</si>
  <si>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</si>
  <si>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</si>
  <si>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</si>
  <si>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</si>
  <si>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</si>
  <si>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</si>
  <si>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</si>
  <si>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</si>
  <si>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</si>
  <si>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</si>
  <si>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</si>
  <si>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</si>
  <si>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</si>
  <si>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</si>
  <si>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</si>
  <si>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</si>
  <si>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</si>
  <si>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</si>
  <si>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</si>
  <si>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</si>
  <si>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</si>
  <si>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</si>
  <si>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</si>
  <si>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</si>
  <si>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</si>
  <si>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</si>
  <si>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</si>
  <si>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</si>
  <si>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</si>
  <si>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</si>
  <si>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</si>
  <si>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</si>
  <si>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</si>
  <si>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</si>
  <si>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</si>
  <si>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</si>
  <si>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</si>
  <si>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</si>
  <si>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</si>
  <si>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</si>
  <si>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</si>
  <si>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</si>
  <si>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</si>
  <si>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</si>
  <si>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</si>
  <si>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</si>
  <si>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</si>
  <si>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</si>
  <si>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</si>
  <si>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</si>
  <si>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</si>
  <si>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</si>
  <si>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</si>
  <si>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</si>
  <si>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</si>
  <si>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</si>
  <si>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</si>
  <si>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</si>
  <si>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</si>
  <si>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</si>
  <si>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</si>
  <si>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</si>
  <si>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</si>
  <si>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</si>
  <si>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</si>
  <si>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</si>
  <si>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</si>
  <si>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</si>
  <si>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</si>
  <si>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</si>
  <si>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</si>
  <si>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</si>
  <si>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</si>
  <si>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</si>
  <si>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</si>
  <si>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</si>
  <si>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</si>
  <si>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</si>
  <si>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</si>
  <si>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</si>
  <si>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</si>
  <si>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</si>
  <si>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</si>
  <si>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</si>
  <si>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</si>
  <si>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</si>
  <si>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</si>
  <si>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</si>
  <si>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</si>
  <si>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</si>
  <si>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</si>
  <si>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</si>
  <si>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</si>
  <si>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</si>
  <si>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</si>
  <si>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</si>
  <si>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</si>
  <si>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</si>
  <si>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</si>
  <si>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</si>
  <si>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</si>
  <si>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</si>
  <si>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</si>
  <si>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</si>
  <si>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</si>
  <si>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</si>
  <si>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</si>
  <si>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</si>
  <si>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</si>
  <si>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</si>
  <si>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</si>
  <si>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</si>
  <si>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</si>
  <si>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</si>
  <si>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</si>
  <si>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</si>
  <si>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</si>
  <si>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</si>
  <si>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</si>
  <si>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</si>
  <si>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</si>
  <si>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</si>
  <si>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</si>
  <si>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</si>
  <si>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</si>
  <si>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</si>
  <si>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</si>
  <si>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</si>
  <si>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</si>
  <si>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</si>
  <si>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</si>
  <si>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</si>
  <si>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</si>
  <si>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</si>
  <si>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</si>
  <si>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</si>
  <si>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</si>
  <si>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</si>
  <si>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</si>
  <si>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</si>
  <si>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</si>
  <si>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</si>
  <si>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</si>
  <si>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</si>
  <si>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</si>
  <si>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</si>
  <si>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</si>
  <si>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</si>
  <si>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</si>
  <si>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</si>
  <si>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</si>
  <si>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</si>
  <si>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</si>
  <si>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</si>
  <si>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</si>
  <si>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</si>
  <si>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</si>
  <si>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</si>
  <si>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</si>
  <si>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</si>
  <si>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</si>
  <si>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</si>
  <si>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</si>
  <si>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</si>
  <si>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</si>
  <si>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</si>
  <si>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</si>
  <si>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</si>
  <si>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</si>
  <si>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</si>
  <si>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</si>
  <si>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</si>
  <si>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</si>
  <si>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</si>
  <si>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</si>
  <si>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</si>
  <si>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</si>
  <si>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</si>
  <si>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</si>
  <si>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</si>
  <si>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</si>
  <si>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</si>
  <si>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</si>
  <si>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</si>
  <si>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</si>
  <si>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</si>
  <si>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</si>
  <si>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</si>
  <si>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</si>
  <si>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</si>
  <si>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</si>
  <si>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</si>
  <si>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</si>
  <si>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</si>
  <si>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</si>
  <si>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</si>
  <si>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</si>
  <si>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</si>
  <si>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</si>
  <si>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</si>
  <si>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</si>
  <si>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</si>
  <si>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</si>
  <si>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</si>
  <si>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</si>
  <si>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</si>
  <si>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</si>
  <si>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</si>
  <si>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</si>
  <si>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</si>
  <si>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</si>
  <si>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</si>
  <si>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</si>
  <si>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</si>
  <si>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</si>
  <si>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</si>
  <si>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</si>
  <si>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</si>
  <si>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</si>
  <si>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</si>
  <si>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</si>
  <si>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</si>
  <si>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</si>
  <si>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</si>
  <si>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</si>
  <si>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</si>
  <si>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</si>
  <si>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</si>
  <si>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</si>
  <si>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</si>
  <si>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</si>
  <si>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</si>
  <si>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</si>
  <si>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</si>
  <si>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</si>
  <si>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</si>
  <si>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</si>
  <si>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</si>
  <si>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</si>
  <si>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</si>
  <si>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</si>
  <si>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</si>
  <si>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</si>
  <si>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</si>
  <si>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</si>
  <si>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</si>
  <si>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</si>
  <si>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</si>
  <si>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</si>
  <si>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</si>
  <si>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</si>
  <si>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</si>
  <si>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</si>
  <si>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</si>
  <si>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</si>
  <si>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</si>
  <si>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</si>
  <si>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</si>
  <si>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</si>
  <si>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</si>
  <si>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</si>
  <si>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</si>
  <si>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</si>
  <si>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</si>
  <si>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</si>
  <si>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</si>
  <si>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</si>
  <si>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</si>
  <si>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</si>
  <si>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</si>
  <si>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</si>
  <si>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</si>
  <si>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</si>
  <si>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</si>
  <si>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</si>
  <si>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</si>
  <si>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</si>
  <si>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</si>
  <si>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</si>
  <si>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</si>
  <si>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</si>
  <si>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</si>
  <si>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</si>
  <si>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</si>
  <si>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</si>
  <si>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</si>
  <si>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</si>
  <si>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</si>
  <si>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</si>
  <si>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</si>
  <si>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</si>
  <si>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</si>
  <si>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</si>
  <si>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</si>
  <si>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</si>
  <si>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</si>
  <si>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</si>
  <si>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</si>
  <si>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</si>
  <si>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</si>
  <si>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</si>
  <si>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</si>
  <si>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</si>
  <si>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</si>
  <si>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</si>
  <si>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</si>
  <si>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</si>
  <si>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</si>
  <si>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</si>
  <si>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</si>
  <si>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</si>
  <si>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</si>
  <si>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</si>
  <si>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</si>
  <si>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</si>
  <si>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</si>
  <si>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</si>
  <si>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</si>
  <si>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</si>
  <si>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</si>
  <si>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</si>
  <si>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</si>
  <si>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</si>
  <si>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</si>
  <si>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</si>
  <si>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</si>
  <si>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</si>
  <si>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</si>
  <si>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</si>
  <si>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</si>
  <si>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</si>
  <si>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</si>
  <si>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</si>
  <si>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</si>
  <si>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</si>
  <si>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</si>
  <si>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</si>
  <si>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</si>
  <si>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</si>
  <si>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</si>
  <si>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</si>
  <si>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</si>
  <si>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</si>
  <si>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</si>
  <si>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</si>
  <si>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</si>
  <si>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</si>
  <si>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</si>
  <si>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</si>
  <si>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</si>
  <si>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</si>
  <si>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</si>
  <si>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</si>
  <si>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</si>
  <si>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</si>
  <si>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</si>
  <si>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</si>
  <si>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</si>
  <si>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</si>
  <si>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</si>
  <si>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</si>
  <si>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</si>
  <si>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</si>
  <si>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</si>
  <si>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</si>
  <si>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</si>
  <si>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</si>
  <si>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</si>
  <si>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</si>
  <si>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</si>
  <si>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</si>
  <si>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</si>
  <si>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</si>
  <si>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</si>
  <si>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</si>
  <si>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</si>
  <si>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</si>
  <si>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</si>
  <si>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</si>
  <si>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</si>
  <si>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</si>
  <si>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</si>
  <si>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</si>
  <si>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</si>
  <si>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</si>
  <si>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</si>
  <si>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</si>
  <si>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</si>
  <si>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</si>
  <si>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</si>
  <si>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</si>
  <si>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</si>
  <si>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</si>
  <si>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</si>
  <si>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</si>
  <si>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</si>
  <si>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</si>
  <si>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</si>
  <si>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</si>
  <si>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</si>
  <si>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</si>
  <si>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</si>
  <si>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</si>
  <si>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</si>
  <si>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</si>
  <si>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</si>
  <si>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</si>
  <si>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</si>
  <si>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</si>
  <si>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</si>
  <si>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</si>
  <si>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</si>
  <si>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</si>
  <si>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</si>
  <si>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</si>
  <si>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</si>
  <si>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</si>
  <si>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</si>
  <si>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</si>
  <si>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</si>
  <si>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</si>
  <si>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</si>
  <si>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</si>
  <si>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</si>
  <si>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</si>
  <si>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</si>
  <si>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</si>
  <si>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</si>
  <si>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</si>
  <si>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</si>
  <si>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</si>
  <si>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</si>
  <si>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</si>
  <si>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</si>
  <si>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</si>
  <si>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</si>
  <si>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</si>
  <si>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</si>
  <si>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</si>
  <si>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</si>
  <si>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</si>
  <si>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</si>
  <si>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</si>
  <si>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</si>
  <si>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</si>
  <si>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</si>
  <si>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</si>
  <si>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</si>
  <si>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</si>
  <si>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</si>
  <si>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</si>
  <si>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</si>
  <si>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</si>
  <si>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</si>
  <si>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</si>
  <si>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</si>
  <si>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</si>
  <si>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</si>
  <si>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</si>
  <si>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</si>
  <si>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</si>
  <si>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</si>
  <si>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</si>
  <si>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</si>
  <si>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</si>
  <si>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</si>
  <si>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</si>
  <si>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</si>
  <si>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</si>
  <si>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</si>
  <si>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</si>
  <si>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</si>
  <si>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</si>
  <si>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</si>
  <si>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</si>
  <si>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</si>
  <si>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</si>
  <si>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</si>
  <si>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</si>
  <si>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</si>
  <si>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</si>
  <si>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</si>
  <si>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</si>
  <si>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</si>
  <si>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</si>
  <si>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</si>
  <si>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</si>
  <si>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</si>
  <si>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</si>
  <si>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</si>
  <si>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</si>
  <si>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</si>
  <si>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</si>
  <si>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</si>
  <si>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</si>
  <si>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</si>
  <si>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</si>
  <si>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</si>
  <si>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</si>
  <si>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</si>
  <si>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</si>
  <si>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</si>
  <si>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</si>
  <si>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</si>
  <si>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</si>
  <si>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</si>
  <si>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</si>
  <si>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</si>
  <si>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</si>
  <si>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</si>
  <si>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</si>
  <si>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</si>
  <si>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</si>
  <si>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</si>
  <si>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</si>
  <si>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</si>
  <si>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</si>
  <si>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</si>
  <si>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</si>
  <si>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</si>
  <si>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</si>
  <si>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</si>
  <si>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</si>
  <si>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</si>
  <si>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</si>
  <si>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</si>
  <si>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</si>
  <si>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</si>
  <si>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</si>
  <si>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</si>
  <si>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</si>
  <si>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</si>
  <si>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</si>
  <si>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</si>
  <si>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</si>
  <si>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</si>
  <si>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</si>
  <si>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</si>
  <si>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</si>
  <si>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</si>
  <si>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</si>
  <si>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</si>
  <si>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</si>
  <si>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</si>
  <si>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</si>
  <si>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</si>
  <si>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</si>
  <si>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</si>
  <si>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</si>
  <si>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</si>
  <si>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</si>
  <si>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</si>
  <si>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</si>
  <si>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</si>
  <si>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</si>
  <si>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</si>
  <si>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</si>
  <si>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</si>
  <si>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</si>
  <si>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</si>
  <si>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</si>
  <si>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</si>
  <si>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</si>
  <si>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</si>
  <si>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</si>
  <si>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</si>
  <si>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</si>
  <si>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</si>
  <si>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</si>
  <si>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</si>
  <si>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</si>
  <si>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</si>
  <si>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</si>
  <si>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</si>
  <si>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</si>
  <si>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</si>
  <si>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</si>
  <si>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</si>
  <si>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</si>
  <si>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</si>
  <si>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</si>
  <si>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</si>
  <si>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</si>
  <si>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</si>
  <si>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</si>
  <si>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</si>
  <si>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</si>
  <si>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</si>
  <si>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</si>
  <si>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</si>
  <si>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</si>
  <si>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</si>
  <si>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</si>
  <si>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</si>
  <si>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</si>
  <si>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</si>
  <si>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</si>
  <si>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</si>
  <si>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</si>
  <si>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</si>
  <si>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</si>
  <si>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</si>
  <si>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</si>
  <si>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</si>
  <si>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</si>
  <si>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</si>
  <si>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</si>
  <si>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</si>
  <si>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</si>
  <si>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</si>
  <si>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</si>
  <si>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</si>
  <si>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</si>
  <si>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</si>
  <si>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</si>
  <si>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</si>
  <si>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</si>
  <si>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</si>
  <si>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</si>
  <si>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</si>
  <si>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</si>
  <si>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</si>
  <si>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</si>
  <si>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</si>
  <si>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</si>
  <si>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</si>
  <si>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</si>
  <si>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</si>
  <si>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</si>
  <si>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</si>
  <si>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</si>
  <si>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</si>
  <si>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</si>
  <si>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</si>
  <si>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</si>
  <si>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</si>
  <si>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</si>
  <si>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</si>
  <si>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</si>
  <si>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</si>
  <si>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</si>
  <si>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</si>
  <si>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</si>
  <si>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</si>
  <si>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</si>
  <si>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</si>
  <si>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</si>
  <si>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</si>
  <si>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</si>
  <si>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</si>
  <si>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</si>
  <si>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</si>
  <si>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</si>
  <si>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</si>
  <si>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</si>
  <si>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</si>
  <si>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</si>
  <si>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</si>
  <si>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</si>
  <si>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</si>
  <si>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</si>
  <si>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</si>
  <si>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</si>
  <si>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</si>
  <si>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</si>
  <si>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</si>
  <si>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</si>
  <si>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</si>
  <si>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</si>
  <si>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</si>
  <si>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</si>
  <si>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</si>
  <si>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</si>
  <si>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</si>
  <si>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</si>
  <si>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</si>
  <si>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</si>
  <si>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</si>
  <si>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</si>
  <si>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</si>
  <si>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</si>
  <si>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</si>
  <si>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</si>
  <si>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</si>
  <si>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</si>
  <si>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</si>
  <si>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</si>
  <si>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</si>
  <si>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</si>
  <si>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</si>
  <si>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</si>
  <si>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</si>
  <si>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</si>
  <si>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</si>
  <si>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</si>
  <si>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</si>
  <si>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</si>
  <si>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</si>
  <si>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</si>
  <si>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</si>
  <si>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</si>
  <si>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</si>
  <si>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</si>
  <si>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</si>
  <si>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</si>
  <si>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</si>
  <si>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</si>
  <si>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</si>
  <si>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</si>
  <si>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</si>
  <si>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</si>
  <si>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</si>
  <si>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</si>
  <si>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</si>
  <si>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</si>
  <si>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</si>
  <si>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</si>
  <si>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</si>
  <si>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</si>
  <si>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</si>
  <si>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</si>
  <si>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</si>
  <si>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</si>
  <si>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</si>
  <si>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</si>
  <si>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</si>
  <si>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</si>
  <si>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</si>
  <si>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</si>
  <si>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</si>
  <si>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</si>
  <si>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</si>
  <si>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</si>
  <si>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</si>
  <si>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</si>
  <si>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</si>
  <si>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</si>
  <si>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</si>
  <si>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</si>
  <si>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</si>
  <si>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</si>
  <si>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</si>
  <si>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</si>
  <si>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</si>
  <si>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</si>
  <si>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</si>
  <si>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</si>
  <si>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</si>
  <si>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</si>
  <si>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</si>
  <si>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</si>
  <si>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</si>
  <si>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</si>
  <si>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</si>
  <si>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</si>
  <si>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</si>
  <si>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</si>
  <si>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</si>
  <si>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</si>
  <si>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</si>
  <si>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</si>
  <si>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</si>
  <si>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</si>
  <si>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</si>
  <si>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</si>
  <si>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</si>
  <si>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</si>
  <si>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</si>
  <si>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</si>
  <si>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</si>
  <si>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</si>
  <si>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</si>
  <si>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</si>
  <si>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</si>
  <si>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</si>
  <si>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</si>
  <si>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</si>
  <si>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</si>
  <si>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</si>
  <si>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</si>
  <si>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</si>
  <si>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</si>
  <si>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</si>
  <si>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</si>
  <si>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</si>
  <si>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</si>
  <si>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</si>
  <si>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</si>
  <si>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</si>
  <si>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</si>
  <si>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</si>
  <si>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</si>
  <si>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</si>
  <si>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</si>
  <si>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</si>
  <si>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</si>
  <si>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</si>
  <si>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</si>
  <si>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</si>
  <si>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</si>
  <si>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</si>
  <si>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</si>
  <si>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</si>
  <si>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</si>
  <si>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</si>
  <si>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</si>
  <si>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</si>
  <si>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</si>
  <si>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</si>
  <si>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</si>
  <si>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</si>
  <si>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</si>
  <si>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</si>
  <si>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</si>
  <si>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</si>
  <si>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</si>
  <si>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</si>
  <si>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</si>
  <si>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</si>
  <si>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</si>
  <si>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</si>
  <si>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</si>
  <si>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</si>
  <si>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</si>
  <si>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</si>
  <si>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</si>
  <si>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</si>
  <si>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</si>
  <si>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</si>
  <si>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</si>
  <si>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</si>
  <si>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</si>
  <si>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</si>
  <si>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</si>
  <si>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</si>
  <si>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</si>
  <si>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</si>
  <si>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</si>
  <si>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</si>
  <si>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</si>
  <si>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</si>
  <si>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</si>
  <si>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</si>
  <si>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</si>
  <si>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</si>
  <si>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</si>
  <si>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</si>
  <si>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</si>
  <si>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</si>
  <si>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</si>
  <si>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</si>
  <si>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</si>
  <si>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</si>
  <si>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</si>
  <si>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</si>
  <si>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</si>
  <si>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</si>
  <si>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</si>
  <si>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</si>
  <si>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</si>
  <si>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</si>
  <si>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</si>
  <si>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</si>
  <si>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</si>
  <si>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</si>
  <si>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</si>
  <si>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</si>
  <si>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</si>
  <si>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</si>
  <si>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</si>
  <si>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</si>
  <si>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</si>
  <si>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</si>
  <si>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</si>
  <si>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</si>
  <si>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</si>
  <si>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</si>
  <si>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</si>
  <si>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</si>
  <si>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</si>
  <si>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</si>
  <si>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</si>
  <si>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</si>
  <si>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</si>
  <si>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</si>
  <si>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</si>
  <si>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</si>
  <si>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</si>
  <si>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</si>
  <si>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</si>
  <si>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</si>
  <si>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</si>
  <si>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</si>
  <si>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</si>
  <si>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</si>
  <si>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</si>
  <si>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</si>
  <si>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</si>
  <si>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</si>
  <si>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</si>
  <si>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</si>
  <si>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</si>
  <si>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</si>
  <si>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</si>
  <si>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</si>
  <si>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</si>
  <si>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</si>
  <si>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</si>
  <si>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</si>
  <si>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</si>
  <si>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</si>
  <si>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</si>
  <si>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</si>
  <si>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</si>
  <si>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</si>
  <si>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</si>
  <si>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</si>
  <si>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</si>
  <si>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</si>
  <si>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</si>
  <si>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</si>
  <si>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</si>
  <si>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</si>
  <si>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</si>
  <si>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</si>
  <si>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</si>
  <si>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</si>
  <si>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</si>
  <si>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</si>
  <si>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</si>
  <si>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</si>
  <si>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</si>
  <si>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</si>
  <si>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</si>
  <si>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</si>
  <si>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</si>
  <si>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</si>
  <si>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</si>
  <si>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</si>
  <si>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</si>
  <si>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</si>
  <si>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</si>
  <si>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</si>
  <si>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</si>
  <si>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</si>
  <si>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</si>
  <si>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</si>
  <si>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</si>
  <si>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</si>
  <si>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</si>
  <si>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</si>
  <si>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</si>
  <si>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</si>
  <si>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</si>
  <si>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</si>
  <si>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</si>
  <si>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</si>
  <si>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</si>
  <si>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</si>
  <si>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</si>
  <si>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</si>
  <si>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</si>
  <si>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</si>
  <si>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</si>
  <si>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</si>
  <si>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</si>
  <si>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</si>
  <si>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</si>
  <si>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</si>
  <si>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</si>
  <si>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</si>
  <si>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</si>
  <si>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</si>
  <si>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</si>
  <si>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</si>
  <si>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</si>
  <si>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</si>
  <si>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</si>
  <si>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</si>
  <si>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</si>
  <si>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</si>
  <si>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</si>
  <si>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</si>
  <si>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</si>
  <si>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</si>
  <si>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</si>
  <si>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</si>
  <si>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</si>
  <si>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</si>
  <si>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</si>
  <si>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</si>
  <si>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</si>
  <si>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</si>
  <si>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</si>
  <si>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</si>
  <si>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</si>
  <si>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</si>
  <si>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</si>
  <si>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</si>
  <si>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</si>
  <si>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</si>
  <si>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</si>
  <si>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</si>
  <si>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</si>
  <si>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</si>
  <si>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</si>
  <si>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</si>
  <si>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</si>
  <si>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</si>
  <si>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</si>
  <si>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</si>
  <si>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</si>
  <si>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</si>
  <si>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</si>
  <si>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</si>
  <si>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</si>
  <si>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</si>
  <si>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</si>
  <si>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</si>
  <si>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</si>
  <si>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</si>
  <si>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</si>
  <si>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</si>
  <si>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</si>
  <si>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</si>
  <si>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</si>
  <si>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</si>
  <si>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</si>
  <si>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</si>
  <si>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</si>
  <si>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</si>
  <si>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</si>
  <si>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</si>
  <si>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</si>
  <si>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</si>
  <si>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</si>
  <si>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</si>
  <si>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</si>
  <si>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</si>
  <si>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</si>
  <si>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</si>
  <si>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</si>
  <si>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</si>
  <si>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</si>
  <si>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</si>
  <si>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</si>
  <si>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</si>
  <si>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</si>
  <si>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</si>
  <si>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</si>
  <si>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</si>
  <si>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</si>
  <si>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</si>
  <si>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</si>
  <si>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</si>
  <si>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</si>
  <si>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</si>
  <si>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</si>
  <si>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</si>
  <si>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</si>
  <si>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</si>
  <si>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</si>
  <si>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</si>
  <si>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</si>
  <si>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</si>
  <si>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</si>
  <si>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</si>
  <si>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</si>
  <si>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</si>
  <si>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</si>
  <si>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</si>
  <si>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</si>
  <si>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</si>
  <si>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</si>
  <si>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</si>
  <si>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</si>
  <si>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</si>
  <si>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</si>
  <si>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</si>
  <si>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</si>
  <si>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</si>
  <si>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</si>
  <si>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</si>
  <si>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</si>
  <si>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</si>
  <si>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</si>
  <si>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</si>
  <si>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</si>
  <si>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</si>
  <si>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</si>
  <si>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</si>
  <si>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</si>
  <si>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</si>
  <si>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</si>
  <si>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</si>
  <si>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</si>
  <si>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</si>
  <si>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</si>
  <si>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</si>
  <si>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</si>
  <si>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</si>
  <si>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</si>
  <si>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</si>
  <si>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</si>
  <si>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</si>
  <si>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</si>
  <si>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</si>
  <si>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</si>
  <si>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</si>
  <si>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</si>
  <si>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</si>
  <si>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</si>
  <si>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</si>
  <si>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</si>
  <si>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</si>
  <si>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</si>
  <si>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</si>
  <si>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</si>
  <si>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</si>
  <si>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</si>
  <si>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</si>
  <si>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</si>
  <si>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</si>
  <si>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</si>
  <si>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</si>
  <si>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</si>
  <si>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</si>
  <si>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</si>
  <si>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</si>
  <si>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</si>
  <si>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</si>
  <si>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</si>
  <si>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</si>
  <si>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</si>
  <si>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</si>
  <si>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</si>
  <si>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</si>
  <si>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</si>
  <si>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</si>
  <si>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</si>
  <si>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</si>
  <si>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</si>
  <si>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</si>
  <si>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</si>
  <si>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</si>
  <si>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</si>
  <si>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</si>
  <si>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</si>
  <si>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</si>
  <si>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</si>
  <si>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</si>
  <si>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</si>
  <si>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</si>
  <si>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</si>
  <si>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</si>
  <si>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</si>
  <si>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</si>
  <si>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</si>
  <si>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</si>
  <si>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</si>
  <si>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</si>
  <si>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</si>
  <si>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</si>
  <si>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</si>
  <si>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</si>
  <si>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</si>
  <si>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</si>
  <si>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</si>
  <si>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</si>
  <si>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</si>
  <si>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</si>
  <si>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</si>
  <si>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</si>
  <si>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</si>
  <si>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</si>
  <si>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</si>
  <si>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</si>
  <si>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</si>
  <si>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</si>
  <si>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</si>
  <si>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</si>
  <si>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</si>
  <si>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</si>
  <si>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</si>
  <si>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</si>
  <si>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</si>
  <si>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</si>
  <si>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</si>
  <si>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</si>
  <si>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</si>
  <si>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</si>
  <si>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</si>
  <si>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</si>
  <si>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</si>
  <si>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</si>
  <si>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</si>
  <si>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</si>
  <si>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</si>
  <si>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</si>
  <si>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</si>
  <si>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</si>
  <si>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</si>
  <si>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</si>
  <si>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</si>
  <si>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</si>
  <si>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</si>
  <si>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</si>
  <si>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</si>
  <si>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</si>
  <si>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</si>
  <si>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</si>
  <si>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</si>
  <si>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</si>
  <si>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</si>
  <si>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</si>
  <si>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</si>
  <si>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</si>
  <si>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</si>
  <si>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</si>
  <si>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</si>
  <si>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</si>
  <si>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</si>
  <si>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</si>
  <si>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</si>
  <si>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</si>
  <si>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</si>
  <si>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</si>
  <si>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</si>
  <si>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</si>
  <si>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</si>
  <si>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</si>
  <si>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</si>
  <si>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</si>
  <si>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</si>
  <si>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</si>
  <si>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</si>
  <si>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</si>
  <si>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</si>
  <si>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</si>
  <si>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</si>
  <si>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</si>
  <si>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</si>
  <si>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</si>
  <si>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</si>
  <si>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</si>
  <si>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</si>
  <si>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</si>
  <si>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</si>
  <si>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</si>
  <si>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</si>
  <si>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</si>
  <si>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</si>
  <si>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</si>
  <si>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</si>
  <si>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</si>
  <si>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</si>
  <si>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</si>
  <si>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</si>
  <si>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</si>
  <si>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</si>
  <si>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</si>
  <si>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</si>
  <si>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</si>
  <si>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</si>
  <si>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</si>
  <si>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</si>
  <si>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</si>
  <si>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</si>
  <si>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</si>
  <si>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</si>
  <si>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</si>
  <si>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</si>
  <si>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</si>
  <si>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</si>
  <si>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</si>
  <si>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</si>
  <si>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</si>
  <si>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</si>
  <si>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</si>
  <si>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</si>
  <si>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</si>
  <si>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</si>
  <si>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</si>
  <si>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</si>
  <si>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</si>
  <si>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</si>
  <si>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</si>
  <si>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</si>
  <si>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</si>
  <si>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</si>
  <si>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</si>
  <si>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</si>
  <si>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</si>
  <si>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</si>
  <si>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</si>
  <si>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</si>
  <si>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</si>
  <si>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</si>
  <si>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</si>
  <si>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</si>
  <si>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</si>
  <si>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</si>
  <si>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</si>
  <si>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</si>
  <si>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</si>
  <si>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</si>
  <si>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</si>
  <si>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</si>
  <si>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</si>
  <si>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</si>
  <si>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</si>
  <si>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</si>
  <si>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</si>
  <si>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</si>
  <si>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</si>
  <si>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</si>
  <si>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</si>
  <si>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</si>
  <si>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</si>
  <si>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</si>
  <si>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</si>
  <si>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</si>
  <si>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</si>
  <si>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</si>
  <si>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</si>
  <si>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</si>
  <si>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</si>
  <si>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</si>
  <si>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</si>
  <si>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</si>
  <si>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</si>
  <si>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</si>
  <si>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</si>
  <si>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</si>
  <si>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</si>
  <si>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</si>
  <si>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</si>
  <si>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</si>
  <si>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</si>
  <si>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</si>
  <si>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</si>
  <si>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</si>
  <si>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</si>
  <si>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</si>
  <si>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</si>
  <si>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</si>
  <si>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</si>
  <si>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</si>
  <si>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</si>
  <si>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</si>
  <si>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</si>
  <si>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</si>
  <si>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</si>
  <si>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</si>
  <si>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</si>
  <si>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</si>
  <si>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</si>
  <si>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</si>
  <si>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</si>
  <si>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</si>
  <si>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</si>
  <si>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</si>
  <si>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</si>
  <si>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</si>
  <si>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</si>
  <si>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</si>
  <si>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</si>
  <si>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</si>
  <si>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</si>
  <si>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</si>
  <si>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</si>
  <si>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</si>
  <si>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</si>
  <si>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</si>
  <si>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</si>
  <si>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</si>
  <si>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</si>
  <si>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</si>
  <si>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</si>
  <si>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</si>
  <si>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</si>
  <si>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</si>
  <si>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</si>
  <si>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</si>
  <si>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</si>
  <si>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</si>
  <si>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</si>
  <si>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</si>
  <si>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</si>
  <si>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</si>
  <si>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</si>
  <si>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</si>
  <si>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</si>
  <si>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</si>
  <si>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</si>
  <si>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</si>
  <si>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</si>
  <si>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</si>
  <si>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</si>
  <si>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</si>
  <si>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</si>
  <si>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</si>
  <si>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</si>
  <si>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</si>
  <si>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</si>
  <si>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</si>
  <si>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</si>
  <si>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</si>
  <si>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</si>
  <si>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</si>
  <si>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</si>
  <si>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</si>
  <si>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</si>
  <si>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</si>
  <si>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</si>
  <si>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</si>
  <si>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</si>
  <si>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</si>
  <si>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</si>
  <si>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</si>
  <si>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</si>
  <si>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</si>
  <si>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</si>
  <si>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</si>
  <si>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</si>
  <si>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</si>
  <si>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</si>
  <si>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</si>
  <si>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</si>
  <si>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</si>
  <si>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</si>
  <si>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</si>
  <si>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</si>
  <si>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</si>
  <si>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</si>
  <si>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</si>
  <si>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</si>
  <si>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</si>
  <si>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</si>
  <si>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</si>
  <si>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</si>
  <si>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</si>
  <si>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</si>
  <si>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</si>
  <si>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</si>
  <si>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</si>
  <si>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</si>
  <si>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</si>
  <si>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</si>
  <si>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</si>
  <si>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</si>
  <si>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</si>
  <si>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</si>
  <si>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</si>
  <si>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</si>
  <si>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</si>
  <si>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</si>
  <si>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</si>
  <si>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</si>
  <si>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</si>
  <si>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</si>
  <si>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</si>
  <si>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</si>
  <si>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</si>
  <si>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</si>
  <si>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</si>
  <si>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</si>
  <si>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</si>
  <si>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</si>
  <si>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</si>
  <si>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</si>
  <si>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</si>
  <si>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</si>
  <si>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</si>
  <si>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</si>
  <si>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</si>
  <si>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</si>
  <si>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</si>
  <si>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</si>
  <si>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</si>
  <si>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</si>
  <si>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</si>
  <si>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</si>
  <si>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</si>
  <si>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</si>
  <si>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</si>
  <si>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</si>
  <si>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</si>
  <si>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</si>
  <si>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</si>
  <si>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</si>
  <si>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</si>
  <si>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</si>
  <si>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</si>
  <si>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</si>
  <si>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</si>
  <si>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</si>
  <si>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</si>
  <si>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</si>
  <si>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</si>
  <si>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</si>
  <si>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</si>
  <si>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</si>
  <si>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</si>
  <si>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</si>
  <si>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</si>
  <si>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</si>
  <si>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</si>
  <si>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</si>
  <si>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</si>
  <si>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</si>
  <si>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</si>
  <si>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</si>
  <si>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</si>
  <si>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</si>
  <si>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</si>
  <si>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</si>
  <si>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</si>
  <si>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</si>
  <si>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</si>
  <si>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</si>
  <si>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</si>
  <si>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</si>
  <si>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</si>
  <si>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</si>
  <si>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</si>
  <si>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</si>
  <si>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</si>
  <si>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</si>
  <si>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</si>
  <si>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</si>
  <si>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</si>
  <si>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</si>
  <si>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</si>
  <si>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</si>
  <si>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</si>
  <si>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</si>
  <si>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</si>
  <si>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</si>
  <si>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</si>
  <si>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</si>
  <si>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</si>
  <si>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</si>
  <si>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</si>
  <si>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</si>
  <si>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</si>
  <si>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</si>
  <si>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</si>
  <si>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</si>
  <si>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</si>
  <si>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</si>
  <si>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</si>
  <si>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</si>
  <si>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</si>
  <si>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</si>
  <si>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</si>
  <si>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</si>
  <si>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</si>
  <si>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</si>
  <si>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</si>
  <si>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</si>
  <si>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</si>
  <si>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</si>
  <si>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</si>
  <si>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</si>
  <si>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</si>
  <si>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</si>
  <si>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</si>
  <si>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</si>
  <si>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</si>
  <si>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</si>
  <si>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</si>
  <si>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</si>
  <si>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</si>
  <si>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</si>
  <si>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</si>
  <si>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</si>
  <si>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</si>
  <si>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</si>
  <si>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</si>
  <si>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</si>
  <si>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</si>
  <si>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</si>
  <si>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</si>
  <si>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</si>
  <si>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</si>
  <si>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</si>
  <si>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</si>
  <si>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</si>
  <si>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</si>
  <si>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</si>
  <si>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</si>
  <si>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</si>
  <si>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</si>
  <si>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</si>
  <si>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</si>
  <si>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</si>
  <si>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</si>
  <si>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</si>
  <si>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</si>
  <si>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</si>
  <si>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</si>
  <si>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</si>
  <si>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</si>
  <si>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</si>
  <si>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</si>
  <si>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</si>
  <si>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</si>
  <si>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</si>
  <si>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</si>
  <si>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</si>
  <si>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</si>
  <si>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</si>
  <si>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</si>
  <si>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</si>
  <si>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</si>
  <si>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</si>
  <si>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</si>
  <si>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</si>
  <si>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</si>
  <si>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</si>
  <si>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</si>
  <si>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</si>
  <si>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</si>
  <si>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</si>
  <si>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</si>
  <si>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</si>
  <si>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</si>
  <si>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</si>
  <si>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</si>
  <si>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</si>
  <si>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</si>
  <si>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</si>
  <si>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</si>
  <si>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</si>
  <si>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</si>
  <si>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</si>
  <si>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</si>
  <si>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</si>
  <si>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</si>
  <si>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</si>
  <si>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</si>
  <si>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</si>
  <si>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</si>
  <si>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</si>
  <si>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</si>
  <si>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</si>
  <si>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</si>
  <si>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</si>
  <si>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</si>
  <si>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</si>
  <si>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</si>
  <si>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</si>
  <si>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</si>
  <si>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</si>
  <si>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</si>
  <si>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</si>
  <si>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</si>
  <si>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</si>
  <si>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</si>
  <si>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</si>
  <si>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</si>
  <si>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</si>
  <si>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</si>
  <si>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</si>
  <si>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</si>
  <si>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</si>
  <si>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</si>
  <si>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</si>
  <si>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</si>
  <si>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</si>
  <si>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</si>
  <si>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</si>
  <si>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</si>
  <si>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</si>
  <si>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</si>
  <si>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</si>
  <si>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</si>
  <si>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</si>
  <si>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</si>
  <si>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</si>
  <si>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</si>
  <si>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</si>
  <si>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</si>
  <si>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</si>
  <si>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</si>
  <si>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</si>
  <si>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</si>
  <si>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</si>
  <si>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</si>
  <si>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</si>
  <si>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</si>
  <si>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</si>
  <si>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</si>
  <si>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</si>
  <si>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</si>
  <si>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</si>
  <si>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</si>
  <si>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</si>
  <si>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</si>
  <si>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</si>
  <si>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</si>
  <si>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</si>
  <si>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</si>
  <si>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</si>
  <si>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</si>
  <si>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</si>
  <si>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</si>
  <si>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</si>
  <si>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</si>
  <si>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</si>
  <si>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</si>
  <si>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</si>
  <si>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</si>
  <si>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</si>
  <si>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</si>
  <si>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</si>
  <si>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</si>
  <si>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</si>
  <si>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</si>
  <si>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</si>
  <si>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</si>
  <si>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</si>
  <si>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</si>
  <si>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</si>
  <si>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</si>
  <si>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</si>
  <si>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</si>
  <si>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</si>
  <si>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</si>
  <si>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</si>
  <si>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</si>
  <si>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</si>
  <si>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</si>
  <si>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</si>
  <si>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</si>
  <si>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</si>
  <si>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</si>
  <si>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</si>
  <si>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</si>
  <si>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</si>
  <si>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</si>
  <si>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</si>
  <si>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</si>
  <si>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</si>
  <si>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</si>
  <si>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</si>
  <si>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</si>
  <si>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</si>
  <si>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</si>
  <si>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</si>
  <si>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</si>
  <si>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</si>
  <si>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</si>
  <si>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</si>
  <si>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</si>
  <si>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</si>
  <si>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</si>
  <si>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</si>
  <si>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</si>
  <si>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</si>
  <si>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</si>
  <si>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</si>
  <si>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</si>
  <si>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</si>
  <si>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</si>
  <si>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</si>
  <si>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</si>
  <si>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</si>
  <si>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</si>
  <si>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</si>
  <si>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</si>
  <si>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</si>
  <si>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</si>
  <si>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</si>
  <si>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</si>
  <si>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</si>
  <si>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</si>
  <si>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</si>
  <si>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</si>
  <si>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</si>
  <si>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</si>
  <si>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</si>
  <si>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</si>
  <si>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</si>
  <si>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</si>
  <si>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</si>
  <si>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</si>
  <si>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</si>
  <si>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</si>
  <si>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</si>
  <si>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</si>
  <si>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</si>
  <si>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</si>
  <si>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</si>
  <si>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</si>
  <si>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</si>
  <si>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</si>
  <si>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</si>
  <si>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</si>
  <si>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</si>
  <si>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</si>
  <si>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</si>
  <si>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</si>
  <si>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</si>
  <si>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</si>
  <si>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</si>
  <si>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</si>
  <si>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</si>
  <si>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</si>
  <si>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</si>
  <si>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</si>
  <si>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</si>
  <si>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</si>
  <si>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</si>
  <si>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</si>
  <si>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</si>
  <si>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</si>
  <si>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</si>
  <si>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</si>
  <si>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</si>
  <si>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</si>
  <si>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</si>
  <si>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</si>
  <si>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</si>
  <si>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</si>
  <si>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</si>
  <si>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</si>
  <si>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</si>
  <si>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</si>
  <si>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</si>
  <si>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</si>
  <si>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</si>
  <si>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</si>
  <si>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</si>
  <si>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</si>
  <si>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</si>
  <si>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</si>
  <si>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</si>
  <si>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</si>
  <si>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</si>
  <si>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</si>
  <si>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</si>
  <si>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</si>
  <si>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</si>
  <si>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</si>
  <si>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</si>
  <si>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</si>
  <si>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</si>
  <si>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</si>
  <si>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</si>
  <si>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</si>
  <si>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</si>
  <si>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</si>
  <si>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</si>
  <si>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</si>
  <si>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</si>
  <si>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</si>
  <si>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</si>
  <si>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</si>
  <si>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</si>
  <si>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</si>
  <si>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</si>
  <si>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</si>
  <si>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</si>
  <si>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</si>
  <si>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</si>
  <si>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</si>
  <si>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</si>
  <si>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</si>
  <si>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</si>
  <si>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</si>
  <si>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</si>
  <si>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</si>
  <si>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</si>
  <si>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</si>
  <si>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</si>
  <si>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</si>
  <si>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</si>
  <si>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</si>
  <si>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</si>
  <si>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</si>
  <si>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</si>
  <si>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</si>
  <si>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</si>
  <si>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</si>
  <si>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</si>
  <si>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</si>
  <si>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</si>
  <si>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</si>
  <si>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</si>
  <si>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</si>
  <si>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</si>
  <si>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</si>
  <si>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</si>
  <si>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</si>
  <si>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</si>
  <si>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</si>
  <si>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</si>
  <si>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</si>
  <si>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</si>
  <si>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</si>
  <si>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</si>
  <si>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</si>
  <si>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</si>
  <si>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</si>
  <si>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</si>
  <si>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</si>
  <si>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</si>
  <si>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</si>
  <si>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</si>
  <si>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</si>
  <si>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</si>
  <si>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</si>
  <si>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</si>
  <si>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</si>
  <si>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</si>
  <si>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</si>
  <si>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</si>
  <si>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</si>
  <si>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</si>
  <si>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</si>
  <si>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</si>
  <si>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</si>
  <si>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</si>
  <si>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</si>
  <si>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</si>
  <si>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</si>
  <si>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</si>
  <si>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</si>
  <si>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</si>
  <si>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</si>
  <si>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</si>
  <si>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</si>
  <si>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</si>
  <si>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</si>
  <si>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</si>
  <si>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</si>
  <si>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</si>
  <si>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</si>
  <si>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</si>
  <si>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</si>
  <si>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</si>
  <si>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</si>
  <si>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</si>
  <si>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</si>
  <si>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</si>
  <si>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</si>
  <si>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</si>
  <si>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</si>
  <si>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</si>
  <si>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</si>
  <si>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</si>
  <si>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</si>
  <si>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</si>
  <si>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</si>
  <si>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</si>
  <si>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</si>
  <si>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</si>
  <si>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</si>
  <si>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</si>
  <si>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</si>
  <si>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</si>
  <si>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</si>
  <si>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</si>
  <si>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</si>
  <si>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</si>
  <si>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</si>
  <si>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</si>
  <si>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</si>
  <si>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</si>
  <si>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</si>
  <si>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</si>
  <si>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</si>
  <si>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</si>
  <si>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</si>
  <si>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</si>
  <si>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</si>
  <si>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</si>
  <si>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</si>
  <si>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</si>
  <si>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</si>
  <si>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</si>
  <si>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</si>
  <si>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</si>
  <si>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</si>
  <si>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</si>
  <si>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</si>
  <si>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</si>
  <si>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</si>
  <si>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</si>
  <si>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</si>
  <si>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</si>
  <si>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</si>
  <si>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</si>
  <si>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</si>
  <si>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</si>
  <si>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</si>
  <si>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</si>
  <si>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</si>
  <si>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</si>
  <si>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</si>
  <si>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</si>
  <si>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</si>
  <si>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</si>
  <si>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</si>
  <si>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</si>
  <si>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</si>
  <si>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</si>
  <si>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</si>
  <si>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</si>
  <si>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</si>
  <si>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</si>
  <si>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</si>
  <si>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</si>
  <si>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</si>
  <si>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</si>
  <si>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</si>
  <si>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</si>
  <si>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</si>
  <si>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</si>
  <si>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</si>
  <si>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</si>
  <si>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</si>
  <si>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</si>
  <si>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</si>
  <si>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</si>
  <si>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</si>
  <si>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</si>
  <si>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</si>
  <si>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</si>
  <si>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</si>
  <si>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</si>
  <si>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</si>
  <si>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</si>
  <si>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</si>
  <si>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</si>
  <si>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</si>
  <si>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</si>
  <si>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</si>
  <si>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</si>
  <si>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</si>
  <si>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</si>
  <si>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</si>
  <si>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</si>
  <si>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</si>
  <si>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</si>
  <si>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</si>
  <si>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</si>
  <si>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</si>
  <si>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</si>
  <si>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</si>
  <si>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</si>
  <si>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</si>
  <si>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</si>
  <si>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</si>
  <si>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</si>
  <si>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</si>
  <si>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</si>
  <si>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</si>
  <si>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</si>
  <si>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</si>
  <si>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</si>
  <si>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</si>
  <si>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</si>
  <si>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</si>
  <si>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</si>
  <si>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</si>
  <si>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</si>
  <si>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</si>
  <si>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</si>
  <si>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</si>
  <si>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</si>
  <si>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</si>
  <si>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</si>
  <si>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</si>
  <si>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</si>
  <si>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</si>
  <si>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</si>
  <si>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</si>
  <si>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</si>
  <si>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</si>
  <si>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</si>
  <si>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</si>
  <si>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</si>
  <si>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</si>
  <si>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</si>
  <si>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</si>
  <si>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</si>
  <si>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</si>
  <si>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</si>
  <si>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</si>
  <si>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</si>
  <si>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</si>
  <si>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</si>
  <si>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</si>
  <si>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</si>
  <si>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</si>
  <si>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</si>
  <si>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</si>
  <si>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</si>
  <si>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</si>
  <si>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</si>
  <si>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</si>
  <si>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</si>
  <si>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</si>
  <si>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</si>
  <si>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</si>
  <si>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</si>
  <si>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</si>
  <si>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</si>
  <si>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</si>
  <si>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</si>
  <si>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</si>
  <si>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</si>
  <si>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</si>
  <si>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</si>
  <si>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</si>
  <si>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</si>
  <si>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</si>
  <si>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</si>
  <si>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</si>
  <si>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</si>
  <si>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</si>
  <si>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</si>
  <si>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</si>
  <si>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</si>
  <si>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</si>
  <si>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</si>
  <si>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</si>
  <si>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</si>
  <si>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</si>
  <si>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</si>
  <si>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</si>
  <si>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</si>
  <si>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</si>
  <si>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</si>
  <si>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</si>
  <si>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</si>
  <si>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</si>
  <si>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</si>
  <si>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</si>
  <si>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</si>
  <si>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</si>
  <si>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</si>
  <si>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</si>
  <si>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</si>
  <si>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</si>
  <si>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</si>
  <si>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</si>
  <si>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</si>
  <si>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</si>
  <si>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</si>
  <si>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</si>
  <si>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</si>
  <si>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</si>
  <si>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</si>
  <si>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</si>
  <si>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</si>
  <si>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</si>
  <si>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</si>
  <si>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</si>
  <si>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</si>
  <si>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</si>
  <si>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</si>
  <si>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</si>
  <si>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</si>
  <si>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</si>
  <si>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</si>
  <si>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</si>
  <si>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</si>
  <si>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</si>
  <si>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</si>
  <si>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</si>
  <si>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</si>
  <si>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</si>
  <si>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</si>
  <si>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</si>
  <si>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</si>
  <si>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</si>
  <si>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</si>
  <si>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</si>
  <si>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</si>
  <si>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</si>
  <si>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</si>
  <si>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</si>
  <si>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</si>
  <si>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</si>
  <si>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</si>
  <si>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</si>
  <si>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</si>
  <si>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</si>
  <si>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</si>
  <si>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</si>
  <si>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</si>
  <si>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</si>
  <si>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</si>
  <si>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</si>
  <si>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</si>
  <si>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</si>
  <si>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</si>
  <si>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</si>
  <si>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</si>
  <si>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</si>
  <si>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</si>
  <si>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</si>
  <si>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</si>
  <si>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</si>
  <si>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</si>
  <si>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</si>
  <si>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</si>
  <si>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</si>
  <si>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</si>
  <si>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</si>
  <si>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</si>
  <si>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</si>
  <si>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</si>
  <si>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</si>
  <si>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</si>
  <si>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</si>
  <si>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</si>
  <si>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</si>
  <si>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</si>
  <si>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</si>
  <si>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</si>
  <si>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</si>
  <si>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</si>
  <si>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</si>
  <si>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</si>
  <si>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</si>
  <si>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</si>
  <si>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</si>
  <si>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</si>
  <si>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</si>
  <si>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</si>
  <si>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</si>
  <si>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</si>
  <si>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</si>
  <si>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</si>
  <si>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</si>
  <si>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</si>
  <si>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</si>
  <si>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</si>
  <si>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</si>
  <si>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</si>
  <si>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</si>
  <si>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</si>
  <si>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</si>
  <si>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</si>
  <si>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</si>
  <si>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</si>
  <si>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</si>
  <si>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</si>
  <si>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</si>
  <si>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</si>
  <si>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</si>
  <si>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</si>
  <si>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</si>
  <si>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</si>
  <si>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</si>
  <si>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</si>
  <si>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</si>
  <si>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</si>
  <si>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</si>
  <si>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</si>
  <si>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</si>
  <si>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</si>
  <si>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</si>
  <si>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</si>
  <si>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</si>
  <si>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</si>
  <si>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</si>
  <si>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</si>
  <si>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</si>
  <si>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</si>
  <si>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</si>
  <si>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</si>
  <si>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</si>
  <si>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</si>
  <si>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</si>
  <si>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</si>
  <si>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</si>
  <si>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</si>
  <si>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</si>
  <si>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</si>
  <si>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</si>
  <si>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</si>
  <si>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</si>
  <si>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</si>
  <si>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</si>
  <si>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</si>
  <si>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</si>
  <si>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</si>
  <si>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</si>
  <si>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</si>
  <si>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</si>
  <si>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</si>
  <si>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</si>
  <si>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</si>
  <si>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</si>
  <si>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</si>
  <si>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</si>
  <si>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</si>
  <si>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</si>
  <si>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</si>
  <si>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</si>
  <si>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</si>
  <si>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</si>
  <si>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</si>
  <si>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</si>
  <si>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</si>
  <si>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</si>
  <si>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</si>
  <si>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</si>
  <si>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</si>
  <si>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</si>
  <si>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</si>
  <si>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</si>
  <si>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</si>
  <si>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</si>
  <si>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</si>
  <si>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</si>
  <si>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</si>
  <si>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</si>
  <si>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</si>
  <si>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</si>
  <si>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</si>
  <si>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</si>
  <si>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</si>
  <si>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</si>
  <si>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</si>
  <si>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</si>
  <si>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</si>
  <si>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</si>
  <si>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</si>
  <si>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</si>
  <si>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</si>
  <si>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</si>
  <si>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</si>
  <si>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</si>
  <si>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</si>
  <si>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</si>
  <si>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</si>
  <si>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</si>
  <si>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</si>
  <si>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</si>
  <si>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</si>
  <si>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</si>
  <si>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</si>
  <si>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</si>
  <si>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</si>
  <si>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</si>
  <si>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</si>
  <si>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</si>
  <si>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</si>
  <si>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</si>
  <si>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</si>
  <si>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</si>
  <si>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</si>
  <si>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</si>
  <si>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</si>
  <si>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</si>
  <si>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</si>
  <si>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</si>
  <si>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</si>
  <si>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</si>
  <si>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</si>
  <si>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</si>
  <si>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</si>
  <si>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</si>
  <si>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</si>
  <si>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</si>
  <si>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</si>
  <si>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</si>
  <si>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</si>
  <si>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</si>
  <si>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</si>
  <si>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</si>
  <si>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</si>
  <si>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</si>
  <si>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</si>
  <si>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</si>
  <si>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</si>
  <si>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</si>
  <si>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</si>
  <si>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</si>
  <si>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</si>
  <si>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</si>
  <si>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</si>
  <si>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</si>
  <si>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</si>
  <si>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</si>
  <si>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</si>
  <si>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</si>
  <si>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</si>
  <si>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</si>
  <si>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</si>
  <si>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</si>
  <si>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</si>
  <si>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</si>
  <si>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</si>
  <si>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</si>
  <si>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</si>
  <si>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</si>
  <si>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</si>
  <si>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</si>
  <si>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</si>
  <si>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</si>
  <si>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</si>
  <si>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</si>
  <si>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</si>
  <si>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</si>
  <si>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</si>
  <si>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</si>
  <si>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</si>
  <si>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</si>
  <si>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</si>
  <si>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</si>
  <si>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</si>
  <si>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</si>
  <si>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</si>
  <si>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</si>
  <si>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</si>
  <si>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</si>
  <si>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</si>
  <si>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</si>
  <si>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</si>
  <si>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</si>
  <si>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</si>
  <si>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</si>
  <si>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</si>
  <si>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</si>
  <si>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</si>
  <si>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</si>
  <si>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</si>
  <si>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</si>
  <si>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</si>
  <si>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</si>
  <si>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</si>
  <si>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</si>
  <si>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</si>
  <si>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</si>
  <si>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</si>
  <si>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</si>
  <si>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</si>
  <si>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</si>
  <si>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</si>
  <si>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</si>
  <si>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</si>
  <si>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</si>
  <si>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</si>
  <si>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</si>
  <si>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</si>
  <si>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</si>
  <si>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</si>
  <si>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</si>
  <si>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</si>
  <si>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</si>
  <si>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</si>
  <si>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</si>
  <si>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</si>
  <si>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</si>
  <si>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</si>
  <si>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</si>
  <si>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</si>
  <si>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</si>
  <si>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</si>
  <si>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</si>
  <si>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</si>
  <si>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</si>
  <si>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</si>
  <si>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</si>
  <si>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</si>
  <si>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</si>
  <si>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</si>
  <si>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</si>
  <si>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</si>
  <si>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</si>
  <si>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</si>
  <si>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</si>
  <si>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</si>
  <si>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</si>
  <si>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</si>
  <si>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</si>
  <si>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</si>
  <si>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</si>
  <si>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</si>
  <si>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</si>
  <si>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</si>
  <si>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</si>
  <si>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</si>
  <si>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</si>
  <si>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</si>
  <si>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</si>
  <si>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</si>
  <si>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</si>
  <si>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</si>
  <si>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</si>
  <si>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</si>
  <si>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</si>
  <si>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</si>
  <si>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</si>
  <si>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</si>
  <si>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</si>
  <si>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</si>
  <si>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</si>
  <si>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</si>
  <si>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</si>
  <si>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</si>
  <si>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</si>
  <si>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</si>
  <si>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</si>
  <si>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</si>
  <si>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</si>
  <si>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</si>
  <si>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</si>
  <si>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</si>
  <si>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</si>
  <si>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</si>
  <si>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</si>
  <si>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</si>
  <si>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</si>
  <si>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</si>
  <si>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</si>
  <si>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</si>
  <si>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</si>
  <si>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</si>
  <si>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</si>
  <si>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</si>
  <si>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</si>
  <si>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</si>
  <si>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</si>
  <si>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</si>
  <si>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</si>
  <si>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</si>
  <si>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</si>
  <si>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</si>
  <si>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</si>
  <si>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</si>
  <si>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</si>
  <si>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</si>
  <si>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</si>
  <si>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</si>
  <si>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</si>
  <si>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</si>
  <si>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</si>
  <si>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</si>
  <si>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</si>
  <si>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</si>
  <si>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</si>
  <si>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</si>
  <si>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</si>
  <si>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</si>
  <si>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</si>
  <si>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</si>
  <si>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</si>
  <si>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</si>
  <si>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</si>
  <si>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</si>
  <si>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</si>
  <si>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</si>
  <si>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</si>
  <si>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</si>
  <si>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</si>
  <si>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</si>
  <si>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</si>
  <si>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</si>
  <si>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</si>
  <si>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</si>
  <si>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</si>
  <si>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</si>
  <si>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</si>
  <si>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</si>
  <si>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</si>
  <si>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</si>
  <si>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</si>
  <si>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</si>
  <si>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</si>
  <si>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</si>
  <si>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</si>
  <si>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</si>
  <si>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</si>
  <si>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</si>
  <si>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</si>
  <si>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</si>
  <si>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</si>
  <si>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</si>
  <si>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</si>
  <si>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</si>
  <si>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</si>
  <si>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</si>
  <si>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</si>
  <si>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</si>
  <si>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</si>
  <si>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</si>
  <si>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</si>
  <si>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</si>
  <si>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</si>
  <si>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</si>
  <si>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</si>
  <si>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</si>
  <si>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</si>
  <si>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</si>
  <si>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</si>
  <si>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</si>
  <si>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</si>
  <si>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</si>
  <si>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</si>
  <si>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</si>
  <si>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</si>
  <si>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</si>
  <si>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</si>
  <si>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</si>
  <si>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</si>
  <si>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</si>
  <si>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</si>
  <si>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</si>
  <si>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</si>
  <si>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</si>
  <si>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</si>
  <si>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</si>
  <si>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</si>
  <si>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</si>
  <si>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</si>
  <si>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</si>
  <si>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</si>
  <si>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</si>
  <si>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</si>
  <si>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</si>
  <si>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</si>
  <si>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</si>
  <si>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</si>
  <si>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</si>
  <si>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</si>
  <si>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</si>
  <si>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</si>
  <si>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</si>
  <si>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</si>
  <si>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</si>
  <si>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</si>
  <si>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</si>
  <si>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</si>
  <si>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</si>
  <si>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</si>
  <si>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</si>
  <si>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</si>
  <si>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</si>
  <si>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</si>
  <si>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</si>
  <si>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</si>
  <si>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</si>
  <si>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</si>
  <si>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</si>
  <si>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</si>
  <si>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</si>
  <si>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</si>
  <si>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</si>
  <si>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</si>
  <si>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</si>
  <si>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</si>
  <si>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</si>
  <si>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</si>
  <si>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</si>
  <si>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</si>
  <si>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</si>
  <si>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</si>
  <si>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</si>
  <si>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</si>
  <si>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</si>
  <si>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</si>
  <si>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</si>
  <si>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</si>
  <si>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</si>
  <si>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</si>
  <si>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</si>
  <si>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</si>
  <si>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</si>
  <si>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</si>
  <si>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</si>
  <si>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</si>
  <si>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</si>
  <si>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</si>
  <si>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</si>
  <si>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</si>
  <si>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</si>
  <si>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</si>
  <si>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</si>
  <si>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</si>
  <si>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</si>
  <si>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</si>
  <si>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</si>
  <si>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</si>
  <si>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</si>
  <si>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</si>
  <si>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</si>
  <si>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</si>
  <si>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</si>
  <si>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</si>
  <si>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</si>
  <si>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</si>
  <si>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</si>
  <si>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</si>
  <si>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</si>
  <si>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</si>
  <si>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</si>
  <si>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</si>
  <si>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</si>
  <si>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</si>
  <si>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</si>
  <si>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</si>
  <si>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</si>
  <si>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</si>
  <si>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</si>
  <si>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</si>
  <si>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</si>
  <si>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</si>
  <si>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</si>
  <si>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</si>
  <si>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</si>
  <si>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</si>
  <si>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</si>
  <si>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</si>
  <si>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</si>
  <si>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</si>
  <si>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</si>
  <si>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</si>
  <si>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</si>
  <si>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</si>
  <si>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</si>
  <si>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</si>
  <si>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</si>
  <si>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</si>
  <si>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</si>
  <si>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</si>
  <si>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</si>
  <si>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</si>
  <si>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</si>
  <si>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</si>
  <si>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</si>
  <si>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</si>
  <si>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</si>
  <si>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</si>
  <si>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</si>
  <si>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</si>
  <si>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</si>
  <si>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</si>
  <si>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</si>
  <si>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</si>
  <si>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</si>
  <si>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</si>
  <si>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</si>
  <si>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</si>
  <si>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</si>
  <si>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</si>
  <si>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</si>
  <si>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</si>
  <si>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</si>
  <si>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</si>
  <si>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</si>
  <si>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</si>
  <si>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</si>
  <si>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</si>
  <si>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</si>
  <si>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</si>
  <si>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</si>
  <si>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</si>
  <si>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</si>
  <si>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</si>
  <si>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</si>
  <si>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</si>
  <si>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</si>
  <si>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</si>
  <si>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</si>
  <si>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</si>
  <si>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</si>
  <si>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</si>
  <si>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</si>
  <si>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</si>
  <si>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</si>
  <si>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</si>
  <si>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</si>
  <si>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</si>
  <si>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</si>
  <si>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</si>
  <si>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</si>
  <si>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</si>
  <si>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</si>
  <si>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</si>
  <si>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</si>
  <si>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</si>
  <si>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</si>
  <si>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</si>
  <si>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</si>
  <si>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</si>
  <si>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</si>
  <si>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</si>
  <si>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</si>
  <si>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</si>
  <si>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</si>
  <si>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</si>
  <si>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</si>
  <si>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</si>
  <si>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</si>
  <si>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</si>
  <si>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</si>
  <si>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</si>
  <si>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</si>
  <si>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</si>
  <si>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</si>
  <si>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</si>
  <si>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</si>
  <si>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</si>
  <si>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</si>
  <si>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</si>
  <si>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</si>
  <si>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</si>
  <si>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</si>
  <si>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</si>
  <si>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</si>
  <si>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</si>
  <si>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</si>
  <si>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</si>
  <si>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</si>
  <si>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</si>
  <si>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</si>
  <si>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</si>
  <si>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</si>
  <si>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</si>
  <si>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</si>
  <si>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</si>
  <si>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</si>
  <si>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</si>
  <si>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</si>
  <si>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</si>
  <si>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</si>
  <si>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</si>
  <si>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</si>
  <si>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</si>
  <si>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</si>
  <si>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</si>
  <si>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</si>
  <si>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</si>
  <si>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</si>
  <si>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</si>
  <si>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</si>
  <si>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</si>
  <si>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</si>
  <si>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</si>
  <si>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</si>
  <si>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</si>
  <si>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</si>
  <si>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</si>
  <si>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</si>
  <si>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</si>
  <si>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</si>
  <si>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</si>
  <si>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</si>
  <si>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</si>
  <si>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</si>
  <si>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</si>
  <si>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</si>
  <si>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</si>
  <si>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</si>
  <si>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</si>
  <si>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</si>
  <si>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</si>
  <si>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</si>
  <si>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</si>
  <si>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</si>
  <si>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</si>
  <si>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</si>
  <si>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</si>
  <si>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</si>
  <si>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</si>
  <si>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</si>
  <si>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</si>
  <si>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</si>
  <si>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</si>
  <si>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</si>
  <si>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</si>
  <si>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</si>
  <si>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</si>
  <si>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</si>
  <si>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</si>
  <si>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</si>
  <si>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</si>
  <si>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</si>
  <si>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</si>
  <si>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</si>
  <si>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</si>
  <si>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</si>
  <si>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</si>
  <si>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</si>
  <si>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</si>
  <si>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</si>
  <si>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</si>
  <si>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</si>
  <si>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</si>
  <si>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</si>
  <si>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</si>
  <si>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</si>
  <si>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</si>
  <si>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</si>
  <si>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</si>
  <si>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</si>
  <si>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</si>
  <si>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</si>
  <si>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</si>
  <si>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</si>
  <si>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</si>
  <si>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</si>
  <si>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</si>
  <si>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</si>
  <si>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</si>
  <si>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</si>
  <si>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</si>
  <si>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</si>
  <si>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</si>
  <si>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</si>
  <si>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</si>
  <si>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</si>
  <si>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</si>
  <si>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</si>
  <si>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</si>
  <si>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</si>
  <si>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</si>
  <si>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</si>
  <si>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</si>
  <si>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</si>
  <si>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</si>
  <si>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</si>
  <si>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</si>
  <si>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</si>
  <si>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</si>
  <si>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</si>
  <si>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</si>
  <si>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</si>
  <si>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</si>
  <si>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</si>
  <si>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</si>
  <si>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</si>
  <si>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</si>
  <si>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</si>
  <si>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</si>
  <si>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</si>
  <si>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</si>
  <si>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</si>
  <si>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</si>
  <si>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</si>
  <si>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</si>
  <si>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</si>
  <si>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</si>
  <si>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</si>
  <si>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</si>
  <si>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</si>
  <si>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</si>
  <si>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</si>
  <si>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</si>
  <si>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</si>
  <si>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</si>
  <si>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</si>
  <si>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</si>
  <si>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</si>
  <si>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</si>
  <si>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</si>
  <si>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</si>
  <si>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</si>
  <si>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</si>
  <si>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</si>
  <si>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</si>
  <si>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</si>
  <si>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</si>
  <si>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</si>
  <si>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</si>
  <si>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</si>
  <si>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</si>
  <si>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</si>
  <si>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</si>
  <si>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</si>
  <si>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</si>
  <si>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</si>
  <si>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</si>
  <si>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</si>
  <si>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</si>
  <si>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</si>
  <si>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</si>
  <si>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</si>
  <si>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</si>
  <si>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</si>
  <si>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</si>
  <si>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</si>
  <si>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</si>
  <si>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</si>
  <si>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</si>
  <si>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</si>
  <si>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</si>
  <si>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</si>
  <si>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</si>
  <si>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</si>
  <si>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</si>
  <si>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</si>
  <si>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</si>
  <si>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</si>
  <si>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</si>
  <si>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</si>
  <si>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</si>
  <si>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</si>
  <si>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</si>
  <si>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</si>
  <si>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</si>
  <si>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</si>
  <si>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</si>
  <si>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</si>
  <si>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</si>
  <si>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</si>
  <si>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</si>
  <si>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</si>
  <si>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</si>
  <si>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</si>
  <si>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</si>
  <si>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</si>
  <si>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</si>
  <si>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</si>
  <si>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</si>
  <si>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</si>
  <si>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</si>
  <si>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</si>
  <si>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</si>
  <si>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</si>
  <si>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</si>
  <si>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</si>
  <si>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</si>
  <si>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</si>
  <si>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</si>
  <si>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</si>
  <si>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</si>
  <si>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</si>
  <si>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</si>
  <si>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</si>
  <si>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</si>
  <si>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</si>
  <si>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</si>
  <si>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</si>
  <si>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</si>
  <si>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</si>
  <si>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</si>
  <si>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</si>
  <si>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</si>
  <si>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</si>
  <si>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</si>
  <si>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</si>
  <si>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</si>
  <si>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</si>
  <si>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</si>
  <si>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</si>
  <si>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</si>
  <si>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</si>
  <si>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</si>
  <si>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</si>
  <si>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</si>
  <si>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</si>
  <si>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</si>
  <si>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</si>
  <si>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</si>
  <si>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</si>
  <si>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</si>
  <si>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</si>
  <si>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</si>
  <si>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</si>
  <si>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</si>
  <si>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</si>
  <si>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</si>
  <si>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</si>
  <si>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</si>
  <si>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</si>
  <si>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</si>
  <si>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</si>
  <si>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</si>
  <si>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</si>
  <si>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</si>
  <si>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</si>
  <si>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</si>
  <si>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</si>
  <si>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</si>
  <si>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</si>
  <si>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</si>
  <si>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</si>
  <si>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</si>
  <si>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</si>
  <si>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</si>
  <si>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</si>
  <si>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</si>
  <si>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</si>
  <si>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</si>
  <si>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</si>
  <si>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</si>
  <si>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</si>
  <si>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</si>
  <si>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</si>
  <si>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</si>
  <si>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</si>
  <si>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</si>
  <si>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</si>
  <si>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</si>
  <si>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</si>
  <si>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</si>
  <si>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</si>
  <si>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</si>
  <si>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</si>
  <si>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</si>
  <si>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</si>
  <si>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</si>
  <si>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</si>
  <si>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</si>
  <si>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</si>
  <si>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</si>
  <si>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</si>
  <si>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</si>
  <si>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</si>
  <si>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</si>
  <si>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</si>
  <si>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</si>
  <si>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</si>
  <si>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</si>
  <si>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</si>
  <si>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</si>
  <si>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</si>
  <si>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</si>
  <si>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</si>
  <si>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</si>
  <si>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</si>
  <si>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</si>
  <si>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</si>
  <si>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</si>
  <si>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</si>
  <si>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</si>
  <si>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</si>
  <si>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</si>
  <si>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</si>
  <si>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</si>
  <si>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</si>
  <si>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</si>
  <si>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</si>
  <si>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</si>
  <si>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</si>
  <si>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</si>
  <si>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</si>
  <si>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</si>
  <si>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</si>
  <si>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</si>
  <si>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</si>
  <si>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</si>
  <si>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</si>
  <si>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</si>
  <si>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</si>
  <si>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</si>
  <si>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</si>
  <si>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</si>
  <si>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</si>
  <si>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</si>
  <si>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</si>
  <si>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</si>
  <si>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</si>
  <si>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</si>
  <si>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</si>
  <si>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</si>
  <si>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</si>
  <si>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</si>
  <si>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</si>
  <si>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</si>
  <si>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</si>
  <si>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</si>
  <si>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</si>
  <si>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</si>
  <si>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</si>
  <si>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</si>
  <si>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</si>
  <si>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</si>
  <si>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</si>
  <si>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</si>
  <si>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</si>
  <si>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</si>
  <si>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</si>
  <si>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</si>
  <si>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</si>
  <si>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</si>
  <si>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</si>
  <si>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</si>
  <si>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</si>
  <si>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</si>
  <si>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</si>
  <si>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</si>
  <si>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</si>
  <si>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</si>
  <si>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</si>
  <si>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</si>
  <si>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</si>
  <si>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</si>
  <si>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</si>
  <si>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</si>
  <si>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</si>
  <si>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</si>
  <si>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</si>
  <si>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</si>
  <si>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</si>
  <si>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</si>
  <si>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</si>
  <si>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</si>
  <si>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</si>
  <si>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</si>
  <si>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</si>
  <si>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</si>
  <si>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</si>
  <si>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</si>
  <si>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</si>
  <si>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</si>
  <si>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</si>
  <si>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</si>
  <si>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</si>
  <si>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</si>
  <si>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</si>
  <si>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</si>
  <si>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</si>
  <si>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</si>
  <si>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</si>
  <si>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</si>
  <si>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</si>
  <si>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</si>
  <si>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</si>
  <si>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</si>
  <si>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</si>
  <si>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</si>
  <si>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</si>
  <si>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</si>
  <si>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</si>
  <si>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</si>
  <si>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</si>
  <si>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</si>
  <si>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</si>
  <si>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</si>
  <si>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</si>
  <si>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</si>
  <si>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</si>
  <si>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</si>
  <si>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</si>
  <si>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</si>
  <si>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</si>
  <si>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</si>
  <si>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</si>
  <si>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</si>
  <si>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</si>
  <si>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</si>
  <si>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</si>
  <si>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</si>
  <si>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</si>
  <si>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</si>
  <si>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</si>
  <si>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</si>
  <si>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</si>
  <si>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</si>
  <si>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</si>
  <si>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</si>
  <si>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</si>
  <si>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</si>
  <si>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</si>
  <si>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</si>
  <si>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</si>
  <si>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</si>
  <si>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</si>
  <si>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</si>
  <si>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</si>
  <si>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</si>
  <si>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</si>
  <si>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</si>
  <si>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</si>
  <si>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</si>
  <si>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</si>
  <si>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</si>
  <si>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</si>
  <si>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</si>
  <si>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</si>
  <si>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</si>
  <si>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</si>
  <si>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</si>
  <si>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</si>
  <si>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</si>
  <si>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</si>
  <si>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</si>
  <si>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</si>
  <si>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</si>
  <si>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</si>
  <si>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</si>
  <si>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</si>
  <si>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</si>
  <si>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</si>
  <si>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</si>
  <si>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</si>
  <si>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</si>
  <si>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</si>
  <si>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</si>
  <si>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</si>
  <si>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</si>
  <si>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</si>
  <si>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</si>
  <si>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</si>
  <si>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</si>
  <si>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</si>
  <si>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</si>
  <si>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</si>
  <si>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</si>
  <si>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</si>
  <si>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</si>
  <si>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</si>
  <si>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</si>
  <si>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</si>
  <si>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</si>
  <si>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</si>
  <si>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</si>
  <si>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</si>
  <si>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</si>
  <si>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</si>
  <si>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</si>
  <si>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</si>
  <si>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</si>
  <si>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</si>
  <si>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</si>
  <si>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</si>
  <si>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</si>
  <si>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</si>
  <si>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</si>
  <si>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</si>
  <si>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</si>
  <si>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</si>
  <si>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</si>
  <si>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</si>
  <si>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</si>
  <si>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</si>
  <si>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</si>
  <si>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</si>
  <si>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</si>
  <si>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</si>
  <si>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</si>
  <si>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</si>
  <si>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</si>
  <si>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</si>
  <si>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</si>
  <si>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</si>
  <si>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</si>
  <si>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</si>
  <si>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</si>
  <si>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</si>
  <si>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</si>
  <si>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</si>
  <si>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</si>
  <si>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</si>
  <si>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</si>
  <si>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</si>
  <si>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</si>
  <si>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</si>
  <si>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</si>
  <si>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</si>
  <si>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</si>
  <si>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</si>
  <si>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</si>
  <si>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</si>
  <si>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</si>
  <si>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</si>
  <si>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</si>
  <si>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</si>
  <si>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</si>
  <si>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</si>
  <si>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</si>
  <si>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</si>
  <si>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</si>
  <si>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</si>
  <si>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</si>
  <si>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</si>
  <si>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</si>
  <si>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</si>
  <si>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</si>
  <si>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</si>
  <si>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</si>
  <si>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</si>
  <si>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</si>
  <si>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</si>
  <si>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</si>
  <si>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</si>
  <si>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</si>
  <si>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</si>
  <si>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</si>
  <si>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</si>
  <si>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</si>
  <si>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</si>
  <si>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</si>
  <si>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</si>
  <si>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</si>
  <si>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</si>
  <si>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</si>
  <si>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</si>
  <si>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</si>
  <si>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</si>
  <si>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</si>
  <si>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</si>
  <si>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</si>
  <si>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</si>
  <si>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</si>
  <si>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</si>
  <si>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</si>
  <si>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</si>
  <si>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</si>
  <si>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</si>
  <si>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</si>
  <si>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</si>
  <si>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</si>
  <si>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</si>
  <si>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</si>
  <si>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</si>
  <si>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</si>
  <si>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</si>
  <si>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</si>
  <si>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</si>
  <si>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</si>
  <si>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</si>
  <si>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</si>
  <si>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</si>
  <si>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</si>
  <si>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</si>
  <si>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</si>
  <si>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</si>
  <si>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</si>
  <si>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</si>
  <si>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</si>
  <si>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</si>
  <si>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</si>
  <si>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</si>
  <si>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</si>
  <si>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</si>
  <si>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</si>
  <si>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</si>
  <si>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</si>
  <si>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</si>
  <si>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</si>
  <si>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</si>
  <si>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</si>
  <si>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</si>
  <si>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</si>
  <si>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</si>
  <si>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</si>
  <si>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</si>
  <si>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</si>
  <si>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</si>
  <si>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</si>
  <si>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</si>
  <si>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</si>
  <si>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</si>
  <si>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</si>
  <si>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</si>
  <si>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</si>
  <si>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</si>
  <si>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</si>
  <si>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</si>
  <si>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</si>
  <si>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</si>
  <si>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</si>
  <si>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</si>
  <si>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</si>
  <si>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</si>
  <si>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</si>
  <si>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</si>
  <si>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</si>
  <si>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</si>
  <si>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</si>
  <si>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</si>
  <si>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</si>
  <si>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</si>
  <si>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</si>
  <si>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</si>
  <si>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</si>
  <si>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</si>
  <si>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</si>
  <si>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</si>
  <si>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</si>
  <si>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</si>
  <si>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</si>
  <si>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</si>
  <si>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</si>
  <si>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</si>
  <si>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</si>
  <si>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</si>
  <si>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</si>
  <si>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</si>
  <si>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</si>
  <si>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</si>
  <si>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</si>
  <si>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</si>
  <si>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</si>
  <si>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</si>
  <si>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</si>
  <si>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</si>
  <si>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</si>
  <si>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</si>
  <si>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</si>
  <si>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</si>
  <si>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</si>
  <si>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</si>
  <si>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</si>
  <si>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</si>
  <si>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</si>
  <si>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</si>
  <si>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</si>
  <si>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</si>
  <si>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</si>
  <si>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</si>
  <si>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</si>
  <si>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</si>
  <si>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</si>
  <si>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</si>
  <si>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</si>
  <si>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</si>
  <si>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</si>
  <si>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</si>
  <si>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</si>
  <si>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</si>
  <si>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</si>
  <si>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</si>
  <si>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</si>
  <si>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</si>
  <si>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</si>
  <si>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</si>
  <si>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</si>
  <si>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</si>
  <si>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</si>
  <si>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</si>
  <si>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</si>
  <si>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</si>
  <si>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</si>
  <si>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</si>
  <si>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</si>
  <si>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</si>
  <si>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</si>
  <si>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</si>
  <si>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</si>
  <si>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</si>
  <si>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</si>
  <si>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</si>
  <si>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</si>
  <si>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</si>
  <si>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</si>
  <si>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</si>
  <si>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</si>
  <si>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</si>
  <si>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</si>
  <si>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</si>
  <si>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</si>
  <si>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</si>
  <si>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</si>
  <si>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</si>
  <si>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</si>
  <si>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</si>
  <si>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</si>
  <si>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</si>
  <si>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</si>
  <si>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</si>
  <si>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</si>
  <si>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</si>
  <si>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</si>
  <si>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</si>
  <si>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</si>
  <si>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</si>
  <si>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</si>
  <si>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</si>
  <si>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</si>
  <si>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</si>
  <si>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</si>
  <si>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</si>
  <si>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</si>
  <si>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</si>
  <si>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</si>
  <si>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</si>
  <si>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</si>
  <si>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</si>
  <si>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</si>
  <si>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</si>
  <si>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</si>
  <si>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</si>
  <si>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</si>
  <si>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</si>
  <si>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</si>
  <si>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</si>
  <si>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</si>
  <si>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</si>
  <si>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</si>
  <si>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</si>
  <si>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</si>
  <si>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</si>
  <si>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</si>
  <si>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</si>
  <si>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</si>
  <si>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</si>
  <si>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</si>
  <si>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</si>
  <si>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</si>
  <si>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</si>
  <si>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</si>
  <si>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</si>
  <si>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</si>
  <si>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</si>
  <si>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</si>
  <si>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</si>
  <si>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</si>
  <si>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</si>
  <si>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</si>
  <si>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</si>
  <si>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</si>
  <si>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</si>
  <si>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</si>
  <si>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</si>
  <si>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</si>
  <si>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</si>
  <si>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</si>
  <si>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</si>
  <si>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</si>
  <si>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</si>
  <si>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</si>
  <si>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</si>
  <si>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</si>
  <si>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</si>
  <si>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</si>
  <si>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</si>
  <si>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</si>
  <si>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</si>
  <si>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</si>
  <si>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</si>
  <si>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</si>
  <si>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</si>
  <si>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</si>
  <si>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</si>
  <si>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</si>
  <si>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</si>
  <si>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</si>
  <si>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</si>
  <si>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</si>
  <si>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</si>
  <si>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</si>
  <si>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</si>
  <si>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</si>
  <si>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</si>
  <si>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</si>
  <si>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</si>
  <si>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</si>
  <si>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</si>
  <si>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</si>
  <si>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</si>
  <si>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</si>
  <si>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</si>
  <si>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</si>
  <si>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</si>
  <si>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</si>
  <si>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</si>
  <si>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</si>
  <si>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</si>
  <si>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</si>
  <si>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</si>
  <si>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</si>
  <si>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</si>
  <si>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</si>
  <si>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</si>
  <si>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</si>
  <si>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</si>
  <si>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</si>
  <si>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</si>
  <si>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</si>
  <si>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</si>
  <si>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</si>
  <si>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</si>
  <si>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</si>
  <si>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</si>
  <si>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</si>
  <si>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</si>
  <si>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</si>
  <si>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</si>
  <si>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</si>
  <si>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</si>
  <si>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</si>
  <si>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</si>
  <si>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</si>
  <si>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</si>
  <si>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</si>
  <si>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</si>
  <si>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</si>
  <si>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</si>
  <si>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</si>
  <si>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</si>
  <si>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</si>
  <si>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</si>
  <si>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</si>
  <si>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</si>
  <si>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</si>
  <si>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</si>
  <si>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</si>
  <si>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</si>
  <si>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</si>
  <si>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</si>
  <si>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</si>
  <si>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</si>
  <si>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</si>
  <si>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</si>
  <si>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</si>
  <si>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</si>
  <si>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</si>
  <si>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</si>
  <si>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</si>
  <si>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</si>
  <si>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</si>
  <si>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</si>
  <si>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</si>
  <si>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</si>
  <si>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</si>
  <si>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</si>
  <si>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</si>
  <si>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</si>
  <si>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</si>
  <si>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</si>
  <si>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</si>
  <si>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</si>
  <si>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</si>
  <si>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</si>
  <si>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</si>
  <si>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</si>
  <si>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</si>
  <si>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</si>
  <si>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</si>
  <si>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</si>
  <si>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</si>
  <si>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</si>
  <si>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</si>
  <si>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</si>
  <si>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</si>
  <si>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</si>
  <si>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</si>
  <si>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</si>
  <si>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</si>
  <si>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</si>
  <si>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</si>
  <si>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</si>
  <si>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</si>
  <si>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</si>
  <si>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</si>
  <si>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</si>
  <si>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</si>
  <si>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</si>
  <si>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</si>
  <si>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</si>
  <si>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</si>
  <si>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</si>
  <si>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</si>
  <si>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</si>
  <si>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</si>
  <si>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</si>
  <si>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</si>
  <si>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</si>
  <si>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</si>
  <si>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</si>
  <si>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</si>
  <si>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</si>
  <si>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</si>
  <si>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</si>
  <si>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</si>
  <si>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</si>
  <si>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</si>
  <si>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</si>
  <si>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</si>
  <si>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</si>
  <si>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</si>
  <si>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</si>
  <si>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</si>
  <si>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</si>
  <si>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</si>
  <si>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</si>
  <si>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</si>
  <si>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</si>
  <si>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</si>
  <si>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</si>
  <si>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</si>
  <si>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</si>
  <si>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</si>
  <si>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</si>
  <si>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</si>
  <si>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</si>
  <si>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</si>
  <si>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</si>
  <si>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</si>
  <si>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</si>
  <si>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</si>
  <si>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</si>
  <si>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</si>
  <si>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</si>
  <si>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</si>
  <si>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</si>
  <si>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</si>
  <si>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</si>
  <si>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</si>
  <si>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</si>
  <si>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</si>
  <si>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</si>
  <si>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</si>
  <si>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</si>
  <si>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</si>
  <si>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</si>
  <si>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</si>
  <si>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</si>
  <si>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</si>
  <si>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</si>
  <si>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</si>
  <si>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</si>
  <si>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</si>
  <si>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</si>
  <si>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</si>
  <si>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</si>
  <si>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</si>
  <si>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</si>
  <si>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</si>
  <si>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</si>
  <si>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</si>
  <si>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</si>
  <si>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</si>
  <si>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</si>
  <si>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</si>
  <si>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</si>
  <si>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</si>
  <si>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</si>
  <si>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</si>
  <si>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</si>
  <si>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</si>
  <si>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</si>
  <si>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</si>
  <si>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</si>
  <si>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</si>
  <si>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</si>
  <si>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</si>
  <si>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</si>
  <si>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</si>
  <si>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</si>
  <si>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</si>
  <si>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</si>
  <si>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</si>
  <si>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</si>
  <si>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</si>
  <si>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</si>
  <si>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</si>
  <si>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</si>
  <si>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</si>
  <si>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</si>
  <si>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</si>
  <si>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</si>
  <si>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</si>
  <si>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</si>
  <si>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</si>
  <si>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</si>
  <si>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</si>
  <si>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</si>
  <si>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</si>
  <si>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</si>
  <si>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</si>
  <si>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</si>
  <si>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</si>
  <si>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</si>
  <si>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</si>
  <si>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</si>
  <si>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</si>
  <si>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</si>
  <si>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</si>
  <si>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</si>
  <si>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</si>
  <si>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</si>
  <si>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</si>
  <si>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</si>
  <si>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</si>
  <si>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</si>
  <si>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</si>
  <si>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</si>
  <si>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</si>
  <si>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</si>
  <si>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</si>
  <si>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</si>
  <si>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</si>
  <si>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</si>
  <si>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</si>
  <si>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</si>
  <si>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</si>
  <si>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</si>
  <si>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</si>
  <si>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</si>
  <si>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</si>
  <si>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</si>
  <si>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</si>
  <si>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</si>
  <si>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</si>
  <si>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</si>
  <si>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</si>
  <si>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</si>
  <si>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</si>
  <si>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</si>
  <si>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</si>
  <si>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</si>
  <si>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</si>
  <si>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</si>
  <si>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</si>
  <si>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</si>
  <si>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</si>
  <si>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</si>
  <si>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</si>
  <si>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</si>
  <si>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</si>
  <si>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</si>
  <si>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</si>
  <si>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</si>
  <si>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</si>
  <si>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</si>
  <si>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</si>
  <si>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</si>
  <si>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</si>
  <si>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</si>
  <si>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</si>
  <si>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</si>
  <si>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</si>
  <si>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</si>
  <si>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</si>
  <si>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</si>
  <si>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</si>
  <si>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</si>
  <si>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</si>
  <si>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</si>
  <si>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</si>
  <si>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</si>
  <si>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</si>
  <si>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</si>
  <si>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</si>
  <si>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</si>
  <si>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</si>
  <si>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</si>
  <si>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</si>
  <si>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</si>
  <si>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</si>
  <si>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</si>
  <si>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</si>
  <si>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</si>
  <si>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</si>
  <si>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</si>
  <si>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</si>
  <si>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</si>
  <si>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</si>
  <si>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</si>
  <si>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</si>
  <si>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</si>
  <si>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</si>
  <si>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</si>
  <si>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</si>
  <si>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</si>
  <si>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</si>
  <si>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</si>
  <si>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</si>
  <si>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</si>
  <si>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</si>
  <si>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</si>
  <si>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</si>
  <si>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</si>
  <si>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</si>
  <si>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</si>
  <si>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</si>
  <si>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</si>
  <si>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</si>
  <si>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</si>
  <si>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</si>
  <si>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</si>
  <si>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</si>
  <si>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</si>
  <si>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</si>
  <si>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</si>
  <si>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</si>
  <si>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</si>
  <si>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</si>
  <si>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</si>
  <si>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</si>
  <si>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</si>
  <si>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</si>
  <si>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</si>
  <si>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</si>
  <si>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</si>
  <si>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</si>
  <si>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</si>
  <si>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</si>
  <si>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</si>
  <si>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</si>
  <si>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</si>
  <si>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</si>
  <si>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</si>
  <si>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</si>
  <si>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</si>
  <si>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</si>
  <si>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</si>
  <si>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</si>
  <si>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</si>
  <si>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</si>
  <si>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</si>
  <si>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</si>
  <si>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</si>
  <si>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</si>
  <si>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</si>
  <si>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</si>
  <si>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</si>
  <si>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</si>
  <si>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</si>
  <si>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</si>
  <si>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</si>
  <si>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</si>
  <si>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</si>
  <si>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</si>
  <si>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</si>
  <si>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</si>
  <si>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</si>
  <si>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</si>
  <si>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</si>
  <si>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</si>
  <si>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</si>
  <si>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</si>
  <si>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</si>
  <si>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</si>
  <si>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</si>
  <si>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</si>
  <si>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</si>
  <si>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</si>
  <si>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</si>
  <si>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</si>
  <si>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</si>
  <si>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</si>
  <si>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</si>
  <si>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</si>
  <si>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</si>
  <si>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</si>
  <si>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</si>
  <si>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</si>
  <si>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</si>
  <si>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</si>
  <si>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</si>
  <si>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</si>
  <si>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</si>
  <si>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</si>
  <si>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</si>
  <si>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</si>
  <si>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</si>
  <si>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</si>
  <si>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</si>
  <si>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</si>
  <si>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</si>
  <si>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</si>
  <si>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</si>
  <si>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</si>
  <si>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</si>
  <si>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</si>
  <si>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</si>
  <si>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</si>
  <si>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</si>
  <si>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</si>
  <si>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</si>
  <si>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</si>
  <si>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</si>
  <si>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</si>
  <si>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</si>
  <si>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</si>
  <si>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</si>
  <si>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</si>
  <si>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</si>
  <si>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</si>
  <si>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</si>
  <si>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</si>
  <si>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</si>
  <si>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</si>
  <si>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</si>
  <si>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</si>
  <si>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</si>
  <si>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</si>
  <si>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</si>
  <si>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</si>
  <si>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</si>
  <si>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</si>
  <si>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</si>
  <si>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</si>
  <si>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</si>
  <si>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</si>
  <si>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</si>
  <si>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</si>
  <si>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</si>
  <si>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</si>
  <si>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</si>
  <si>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</si>
  <si>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</si>
  <si>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</si>
  <si>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</si>
  <si>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</si>
  <si>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</si>
  <si>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</si>
  <si>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</si>
  <si>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</si>
  <si>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</si>
  <si>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</si>
  <si>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</si>
  <si>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</si>
  <si>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</si>
  <si>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</si>
  <si>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</si>
  <si>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</si>
  <si>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</si>
  <si>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</si>
  <si>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</si>
  <si>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</si>
  <si>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</si>
  <si>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</si>
  <si>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</si>
  <si>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</si>
  <si>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</si>
  <si>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</si>
  <si>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</si>
  <si>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</si>
  <si>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</si>
  <si>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</si>
  <si>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</si>
  <si>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</si>
  <si>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</si>
  <si>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</si>
  <si>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</si>
  <si>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</si>
  <si>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</si>
  <si>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</si>
  <si>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</si>
  <si>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</si>
  <si>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</si>
  <si>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</si>
  <si>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</si>
  <si>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</si>
  <si>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</si>
  <si>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</si>
  <si>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</si>
  <si>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</si>
  <si>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</si>
  <si>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</si>
  <si>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</si>
  <si>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</si>
  <si>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</si>
  <si>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</si>
  <si>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</si>
  <si>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</si>
  <si>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</si>
  <si>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</si>
  <si>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</si>
  <si>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</si>
  <si>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</si>
  <si>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</si>
  <si>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</si>
  <si>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</si>
  <si>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</si>
  <si>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</si>
  <si>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</si>
  <si>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</si>
  <si>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</si>
  <si>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</si>
  <si>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</si>
  <si>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</si>
  <si>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</si>
  <si>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</si>
  <si>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</si>
  <si>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</si>
  <si>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</si>
  <si>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</si>
  <si>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</si>
  <si>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</si>
  <si>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</si>
  <si>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</si>
  <si>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</si>
  <si>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</si>
  <si>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</si>
  <si>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</si>
  <si>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</si>
  <si>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</si>
  <si>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</si>
  <si>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</si>
  <si>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</si>
  <si>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</si>
  <si>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</si>
  <si>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</si>
  <si>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</si>
  <si>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</si>
  <si>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</si>
  <si>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</si>
  <si>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</si>
  <si>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</si>
  <si>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</si>
  <si>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</si>
  <si>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</si>
  <si>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</si>
  <si>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</si>
  <si>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</si>
  <si>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</si>
  <si>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</si>
  <si>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</si>
  <si>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</si>
  <si>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</si>
  <si>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</si>
  <si>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</si>
  <si>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</si>
  <si>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</si>
  <si>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</si>
  <si>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</si>
  <si>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</si>
  <si>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</si>
  <si>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</si>
  <si>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</si>
  <si>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</si>
  <si>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</si>
  <si>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</si>
  <si>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</si>
  <si>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</si>
  <si>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</si>
  <si>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</si>
  <si>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</si>
  <si>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</si>
  <si>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</si>
  <si>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</si>
  <si>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</si>
  <si>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</si>
  <si>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</si>
  <si>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</si>
  <si>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</si>
  <si>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</si>
  <si>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</si>
  <si>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</si>
  <si>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</si>
  <si>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</si>
  <si>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</si>
  <si>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</si>
  <si>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</si>
  <si>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</si>
  <si>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</si>
  <si>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</si>
  <si>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</si>
  <si>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</si>
  <si>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</si>
  <si>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</si>
  <si>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</si>
  <si>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</si>
  <si>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</si>
  <si>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</si>
  <si>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</si>
  <si>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</si>
  <si>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</si>
  <si>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</si>
  <si>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</si>
  <si>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</si>
  <si>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</si>
  <si>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</si>
  <si>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</si>
  <si>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</si>
  <si>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</si>
  <si>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</si>
  <si>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</si>
  <si>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</si>
  <si>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</si>
  <si>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</si>
  <si>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</si>
  <si>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</si>
  <si>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</si>
  <si>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</si>
  <si>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</si>
  <si>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</si>
  <si>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</si>
  <si>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</si>
  <si>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</si>
  <si>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</si>
  <si>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</si>
  <si>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</si>
  <si>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</si>
  <si>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</si>
  <si>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</si>
  <si>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</si>
  <si>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</si>
  <si>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</si>
  <si>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</si>
  <si>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</si>
  <si>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</si>
  <si>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</si>
  <si>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</si>
  <si>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</si>
  <si>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</si>
  <si>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</si>
  <si>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</si>
  <si>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</si>
  <si>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</si>
  <si>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</si>
  <si>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</si>
  <si>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</si>
  <si>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</si>
  <si>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</si>
  <si>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</si>
  <si>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</si>
  <si>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</si>
  <si>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</si>
  <si>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</si>
  <si>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</si>
  <si>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</si>
  <si>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</si>
  <si>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</si>
  <si>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</si>
  <si>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</si>
  <si>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</si>
  <si>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</si>
  <si>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</si>
  <si>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</si>
  <si>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</si>
  <si>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</si>
  <si>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</si>
  <si>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</si>
  <si>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</si>
  <si>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</si>
  <si>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</si>
  <si>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</si>
  <si>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</si>
  <si>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</si>
  <si>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</si>
  <si>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</si>
  <si>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</si>
  <si>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</si>
  <si>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</si>
  <si>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</si>
  <si>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</si>
  <si>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</si>
  <si>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</si>
  <si>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</si>
  <si>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</si>
  <si>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</si>
  <si>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</si>
  <si>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</si>
  <si>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</si>
  <si>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</si>
  <si>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</si>
  <si>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</si>
  <si>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</si>
  <si>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</si>
  <si>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</si>
  <si>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</si>
  <si>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</si>
  <si>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</si>
  <si>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</si>
  <si>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</si>
  <si>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</si>
  <si>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</si>
  <si>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</si>
  <si>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</si>
  <si>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</si>
  <si>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</si>
  <si>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</si>
  <si>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</si>
  <si>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</si>
  <si>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</si>
  <si>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</si>
  <si>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</si>
  <si>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</si>
  <si>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</si>
  <si>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</si>
  <si>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</si>
  <si>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</si>
  <si>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</si>
  <si>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</si>
  <si>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</si>
  <si>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</si>
  <si>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</si>
  <si>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</si>
  <si>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</si>
  <si>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</si>
  <si>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</si>
  <si>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</si>
  <si>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</si>
  <si>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</si>
  <si>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</si>
  <si>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</si>
  <si>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</si>
  <si>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</si>
  <si>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</si>
  <si>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</si>
  <si>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</si>
  <si>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</si>
  <si>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</si>
  <si>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</si>
  <si>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</si>
  <si>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</si>
  <si>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</si>
  <si>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</si>
  <si>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</si>
  <si>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</si>
  <si>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</si>
  <si>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</si>
  <si>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</si>
  <si>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</si>
  <si>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</si>
  <si>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</si>
  <si>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</si>
  <si>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</si>
  <si>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</si>
  <si>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</si>
  <si>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</si>
  <si>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</si>
  <si>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</si>
  <si>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</si>
  <si>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</si>
  <si>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</si>
  <si>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</si>
  <si>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</si>
  <si>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</si>
  <si>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</si>
  <si>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</si>
  <si>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</si>
  <si>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</si>
  <si>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</si>
  <si>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</si>
  <si>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</si>
  <si>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</si>
  <si>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</si>
  <si>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</si>
  <si>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</si>
  <si>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</si>
  <si>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</si>
  <si>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</si>
  <si>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</si>
  <si>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</si>
  <si>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</si>
  <si>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</si>
  <si>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</si>
  <si>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</si>
  <si>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</si>
  <si>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</si>
  <si>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</si>
  <si>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</si>
  <si>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</si>
  <si>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</si>
  <si>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</si>
  <si>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</si>
  <si>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</si>
  <si>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</si>
  <si>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</si>
  <si>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</si>
  <si>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</si>
  <si>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</si>
  <si>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</si>
  <si>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</si>
  <si>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</si>
  <si>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</si>
  <si>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</si>
  <si>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</si>
  <si>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</si>
  <si>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</si>
  <si>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</si>
  <si>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</si>
  <si>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</si>
  <si>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</si>
  <si>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</si>
  <si>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</si>
  <si>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</si>
  <si>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</si>
  <si>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</si>
  <si>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</si>
  <si>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</si>
  <si>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</si>
  <si>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</si>
  <si>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</si>
  <si>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</si>
  <si>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</si>
  <si>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</si>
  <si>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</si>
  <si>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</si>
  <si>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</si>
  <si>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</si>
  <si>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</si>
  <si>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</si>
  <si>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</si>
  <si>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</si>
  <si>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</si>
  <si>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</si>
  <si>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</si>
  <si>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</si>
  <si>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</si>
  <si>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</si>
  <si>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</si>
  <si>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</si>
  <si>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</si>
  <si>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</si>
  <si>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</si>
  <si>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</si>
  <si>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</si>
  <si>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</si>
  <si>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</si>
  <si>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</si>
  <si>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</si>
  <si>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</si>
  <si>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</si>
  <si>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</si>
  <si>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</si>
  <si>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</si>
  <si>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</si>
  <si>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</si>
  <si>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</si>
  <si>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</si>
  <si>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</si>
  <si>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</si>
  <si>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</si>
  <si>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</si>
  <si>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</si>
  <si>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</si>
  <si>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</si>
  <si>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</si>
  <si>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</si>
  <si>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</si>
  <si>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</si>
  <si>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</si>
  <si>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</si>
  <si>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</si>
  <si>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</si>
  <si>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</si>
  <si>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</si>
  <si>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</si>
  <si>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</si>
  <si>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</si>
  <si>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</si>
  <si>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</si>
  <si>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</si>
  <si>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</si>
  <si>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</si>
  <si>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</si>
  <si>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</si>
  <si>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</si>
  <si>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</si>
  <si>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</si>
  <si>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</si>
  <si>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</si>
  <si>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</si>
  <si>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</si>
  <si>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</si>
  <si>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</si>
  <si>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</si>
  <si>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</si>
  <si>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</si>
  <si>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</si>
  <si>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</si>
  <si>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</si>
  <si>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</si>
  <si>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</si>
  <si>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</si>
  <si>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</si>
  <si>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</si>
  <si>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</si>
  <si>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</si>
  <si>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</si>
  <si>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</si>
  <si>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</si>
  <si>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</si>
  <si>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</si>
  <si>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</si>
  <si>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</si>
  <si>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</si>
  <si>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</si>
  <si>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</si>
  <si>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</si>
  <si>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</si>
  <si>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</si>
  <si>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</si>
  <si>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</si>
  <si>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</si>
  <si>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</si>
  <si>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</si>
  <si>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</si>
  <si>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</si>
  <si>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</si>
  <si>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</si>
  <si>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</si>
  <si>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</si>
  <si>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</si>
  <si>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</si>
  <si>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</si>
  <si>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</si>
  <si>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</si>
  <si>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</si>
  <si>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</si>
  <si>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</si>
  <si>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</si>
  <si>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</si>
  <si>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</si>
  <si>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</si>
  <si>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</si>
  <si>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</si>
  <si>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</si>
  <si>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</si>
  <si>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</si>
  <si>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</si>
  <si>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</si>
  <si>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</si>
  <si>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</si>
  <si>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</si>
  <si>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</si>
  <si>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</si>
  <si>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</si>
  <si>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</si>
  <si>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</si>
  <si>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</si>
  <si>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</si>
  <si>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</si>
  <si>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</si>
  <si>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</si>
  <si>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</si>
  <si>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</si>
  <si>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</si>
  <si>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</si>
  <si>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</si>
  <si>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</si>
  <si>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</si>
  <si>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</si>
  <si>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</si>
  <si>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</si>
  <si>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</si>
  <si>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</si>
  <si>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</si>
  <si>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</si>
  <si>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</si>
  <si>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</si>
  <si>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</si>
  <si>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</si>
  <si>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</si>
  <si>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</si>
  <si>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</si>
  <si>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</si>
  <si>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</si>
  <si>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</si>
  <si>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</si>
  <si>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</si>
  <si>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</si>
  <si>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</si>
  <si>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</si>
  <si>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</si>
  <si>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</si>
  <si>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</si>
  <si>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</si>
  <si>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</si>
  <si>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</si>
  <si>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</si>
  <si>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</si>
  <si>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</si>
  <si>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</si>
  <si>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</si>
  <si>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</si>
  <si>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</si>
  <si>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</si>
  <si>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</si>
  <si>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</si>
  <si>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</si>
  <si>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</si>
  <si>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</si>
  <si>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</si>
  <si>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</si>
  <si>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</si>
  <si>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</si>
  <si>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</si>
  <si>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</si>
  <si>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</si>
  <si>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</si>
  <si>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</si>
  <si>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</si>
  <si>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</si>
  <si>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</si>
  <si>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</si>
  <si>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</si>
  <si>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</si>
  <si>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</si>
  <si>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</si>
  <si>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</si>
  <si>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</si>
  <si>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</si>
  <si>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</si>
  <si>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</si>
  <si>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</si>
  <si>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</si>
  <si>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</si>
  <si>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</si>
  <si>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</si>
  <si>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</si>
  <si>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</si>
  <si>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</si>
  <si>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</si>
  <si>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</si>
  <si>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</si>
  <si>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</si>
  <si>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</si>
  <si>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</si>
  <si>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</si>
  <si>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</si>
  <si>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</si>
  <si>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</si>
  <si>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</si>
  <si>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</si>
  <si>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</si>
  <si>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</si>
  <si>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</si>
  <si>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</si>
  <si>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</si>
  <si>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</si>
  <si>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</si>
  <si>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</si>
  <si>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</si>
  <si>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</si>
  <si>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</si>
  <si>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</si>
  <si>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</si>
  <si>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</si>
  <si>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</si>
  <si>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</si>
  <si>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</si>
  <si>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</si>
  <si>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</si>
  <si>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</si>
  <si>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</si>
  <si>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</si>
  <si>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</si>
  <si>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</si>
  <si>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</si>
  <si>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</si>
  <si>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</si>
  <si>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</si>
  <si>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</si>
  <si>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</si>
  <si>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</si>
  <si>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</si>
  <si>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</si>
  <si>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</si>
  <si>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</si>
  <si>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</si>
  <si>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</si>
  <si>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</si>
  <si>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</si>
  <si>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</si>
  <si>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</si>
  <si>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</si>
  <si>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</si>
  <si>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</si>
  <si>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</si>
  <si>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</si>
  <si>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</si>
  <si>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</si>
  <si>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</si>
  <si>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</si>
  <si>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</si>
  <si>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</si>
  <si>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</si>
  <si>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</si>
  <si>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</si>
  <si>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</si>
  <si>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</si>
  <si>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</si>
  <si>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</si>
  <si>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</si>
  <si>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</si>
  <si>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</si>
  <si>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</si>
  <si>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</si>
  <si>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</si>
  <si>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</si>
  <si>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</si>
  <si>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</si>
  <si>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</si>
  <si>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</si>
  <si>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</si>
  <si>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</si>
  <si>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</si>
  <si>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</si>
  <si>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</si>
  <si>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</si>
  <si>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</si>
  <si>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</si>
  <si>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</si>
  <si>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</si>
  <si>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</si>
  <si>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</si>
  <si>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</si>
  <si>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</si>
  <si>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</si>
  <si>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</si>
  <si>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</si>
  <si>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</si>
  <si>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</si>
  <si>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</si>
  <si>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</si>
  <si>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</si>
  <si>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</si>
  <si>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</si>
  <si>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</si>
  <si>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</si>
  <si>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</si>
  <si>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</si>
  <si>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</si>
  <si>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</si>
  <si>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</si>
  <si>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</si>
  <si>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</si>
  <si>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</si>
  <si>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</si>
  <si>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</si>
  <si>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</si>
  <si>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</si>
  <si>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</si>
  <si>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</si>
  <si>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</si>
  <si>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</si>
  <si>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</si>
  <si>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</si>
  <si>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</si>
  <si>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</si>
  <si>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</si>
  <si>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</si>
  <si>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</si>
  <si>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</si>
  <si>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</si>
  <si>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</si>
  <si>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</si>
  <si>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</si>
  <si>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</si>
  <si>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</si>
  <si>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</si>
  <si>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</si>
  <si>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</si>
  <si>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</si>
  <si>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</si>
  <si>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</si>
  <si>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</si>
  <si>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</si>
  <si>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</si>
  <si>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</si>
  <si>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</si>
  <si>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</si>
  <si>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</si>
  <si>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</si>
  <si>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</si>
  <si>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</si>
  <si>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</si>
  <si>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</si>
  <si>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</si>
  <si>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</si>
  <si>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</si>
  <si>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</si>
  <si>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</si>
  <si>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</si>
  <si>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</si>
  <si>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</si>
  <si>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</si>
  <si>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</si>
  <si>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</si>
  <si>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</si>
  <si>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</si>
  <si>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</si>
  <si>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</si>
  <si>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</si>
  <si>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</si>
  <si>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</si>
  <si>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</si>
  <si>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</si>
  <si>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</si>
  <si>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</si>
  <si>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</si>
  <si>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</si>
  <si>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</si>
  <si>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</si>
  <si>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</si>
  <si>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</si>
  <si>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</si>
  <si>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</si>
  <si>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</si>
  <si>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</si>
  <si>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</si>
  <si>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</si>
  <si>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</si>
  <si>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</si>
  <si>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</si>
  <si>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</si>
  <si>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</si>
  <si>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</si>
  <si>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</si>
  <si>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</si>
  <si>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</si>
  <si>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</si>
  <si>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</si>
  <si>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</si>
  <si>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</si>
  <si>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</si>
  <si>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</si>
  <si>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</si>
  <si>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</si>
  <si>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</si>
  <si>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</si>
  <si>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</si>
  <si>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</si>
  <si>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</si>
  <si>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</si>
  <si>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</si>
  <si>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</si>
  <si>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</si>
  <si>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</si>
  <si>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</si>
  <si>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</si>
  <si>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</si>
  <si>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</si>
  <si>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</si>
  <si>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</si>
  <si>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</si>
  <si>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</si>
  <si>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</si>
  <si>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</si>
  <si>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</si>
  <si>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</si>
  <si>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</si>
  <si>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</si>
  <si>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</si>
  <si>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</si>
  <si>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</si>
  <si>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</si>
  <si>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</si>
  <si>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</si>
  <si>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</si>
  <si>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</si>
  <si>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</si>
  <si>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</si>
  <si>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</si>
  <si>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</si>
  <si>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</si>
  <si>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</si>
  <si>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</si>
  <si>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</si>
  <si>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</si>
  <si>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</si>
  <si>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</si>
  <si>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</si>
  <si>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</si>
  <si>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</si>
  <si>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</si>
  <si>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</si>
  <si>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</si>
  <si>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</si>
  <si>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</si>
  <si>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</si>
  <si>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</si>
  <si>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</si>
  <si>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</si>
  <si>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</si>
  <si>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</si>
  <si>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</si>
  <si>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</si>
  <si>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</si>
  <si>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</si>
  <si>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</si>
  <si>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</si>
  <si>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</si>
  <si>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</si>
  <si>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</si>
  <si>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</si>
  <si>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</si>
  <si>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</si>
  <si>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</si>
  <si>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</si>
  <si>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</si>
  <si>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</si>
  <si>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</si>
  <si>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</si>
  <si>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</si>
  <si>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</si>
  <si>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</si>
  <si>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</si>
  <si>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</si>
  <si>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</si>
  <si>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</si>
  <si>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</si>
  <si>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</si>
  <si>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</si>
  <si>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</si>
  <si>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</si>
  <si>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</si>
  <si>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</si>
  <si>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</si>
  <si>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</si>
  <si>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</si>
  <si>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</si>
  <si>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</si>
  <si>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</si>
  <si>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</si>
  <si>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</si>
  <si>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</si>
  <si>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</si>
  <si>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</si>
  <si>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</si>
  <si>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</si>
  <si>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</si>
  <si>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</si>
  <si>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</si>
  <si>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</si>
  <si>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</si>
  <si>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</si>
  <si>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</si>
  <si>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</si>
  <si>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</si>
  <si>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</si>
  <si>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</si>
  <si>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</si>
  <si>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</si>
  <si>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</si>
  <si>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</si>
  <si>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</si>
  <si>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</si>
  <si>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</si>
  <si>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</si>
  <si>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</si>
  <si>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</si>
  <si>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</si>
  <si>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</si>
  <si>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</si>
  <si>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</si>
  <si>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</si>
  <si>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</si>
  <si>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</si>
  <si>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</si>
  <si>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</si>
  <si>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</si>
  <si>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</si>
  <si>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</si>
  <si>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</si>
  <si>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</si>
  <si>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</si>
  <si>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</si>
  <si>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</si>
  <si>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</si>
  <si>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</si>
  <si>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</si>
  <si>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</si>
  <si>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</si>
  <si>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</si>
  <si>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</si>
  <si>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</si>
  <si>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</si>
  <si>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</si>
  <si>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</si>
  <si>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</si>
  <si>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</si>
  <si>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</si>
  <si>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</si>
  <si>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</si>
  <si>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</si>
  <si>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</si>
  <si>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</si>
  <si>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</si>
  <si>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</si>
  <si>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</si>
  <si>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</si>
  <si>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</si>
  <si>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</si>
  <si>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</si>
  <si>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</si>
  <si>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</si>
  <si>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</si>
  <si>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</si>
  <si>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</si>
  <si>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</si>
  <si>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</si>
  <si>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</si>
  <si>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</si>
  <si>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</si>
  <si>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</si>
  <si>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</si>
  <si>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</si>
  <si>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</si>
  <si>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</si>
  <si>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</si>
  <si>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</si>
  <si>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</si>
  <si>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</si>
  <si>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</si>
  <si>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</si>
  <si>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</si>
  <si>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</si>
  <si>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</si>
  <si>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</si>
  <si>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</si>
  <si>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</si>
  <si>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</si>
  <si>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</si>
  <si>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</si>
  <si>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</si>
  <si>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</si>
  <si>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</si>
  <si>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</si>
  <si>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</si>
  <si>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</si>
  <si>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</si>
  <si>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</si>
  <si>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</si>
  <si>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</si>
  <si>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</si>
  <si>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</si>
  <si>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</si>
  <si>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</si>
  <si>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</si>
  <si>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</si>
  <si>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</si>
  <si>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</si>
  <si>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</si>
  <si>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</si>
  <si>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</si>
  <si>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</si>
  <si>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</si>
  <si>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</si>
  <si>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</si>
  <si>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</si>
  <si>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</si>
  <si>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</si>
  <si>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</si>
  <si>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</si>
  <si>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</si>
  <si>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</si>
  <si>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</si>
  <si>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</si>
  <si>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</si>
  <si>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</si>
  <si>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</si>
  <si>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</si>
  <si>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</si>
  <si>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</si>
  <si>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</si>
  <si>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</si>
  <si>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</si>
  <si>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</si>
  <si>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</si>
  <si>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</si>
  <si>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</si>
  <si>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</si>
  <si>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</si>
  <si>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</si>
  <si>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</si>
  <si>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</si>
  <si>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</si>
  <si>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</si>
  <si>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</si>
  <si>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</si>
  <si>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</si>
  <si>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</si>
  <si>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</si>
  <si>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</si>
  <si>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</si>
  <si>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</si>
  <si>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</si>
  <si>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</si>
  <si>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</si>
  <si>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</si>
  <si>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</si>
  <si>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</si>
  <si>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</si>
  <si>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</si>
  <si>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</si>
  <si>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</si>
  <si>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</si>
  <si>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</si>
  <si>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</si>
  <si>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</si>
  <si>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</si>
  <si>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</si>
  <si>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</si>
  <si>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</si>
  <si>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</si>
  <si>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</si>
  <si>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</si>
  <si>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</si>
  <si>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</si>
  <si>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</si>
  <si>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</si>
  <si>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</si>
  <si>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</si>
  <si>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</si>
  <si>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</si>
  <si>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</si>
  <si>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</si>
  <si>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</si>
  <si>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</si>
  <si>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</si>
  <si>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</si>
  <si>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</si>
  <si>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</si>
  <si>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</si>
  <si>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</si>
  <si>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</si>
  <si>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</si>
  <si>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</si>
  <si>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</si>
  <si>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</si>
  <si>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</si>
  <si>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</si>
  <si>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</si>
  <si>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</si>
  <si>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</si>
  <si>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</si>
  <si>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</si>
  <si>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</si>
  <si>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</si>
  <si>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</si>
  <si>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</si>
  <si>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</si>
  <si>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</si>
  <si>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</si>
  <si>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</si>
  <si>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</si>
  <si>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</si>
  <si>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</si>
  <si>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</si>
  <si>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</si>
  <si>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</si>
  <si>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</si>
  <si>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</si>
  <si>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</si>
  <si>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</si>
  <si>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</si>
  <si>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</si>
  <si>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</si>
  <si>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</si>
  <si>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</si>
  <si>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</si>
  <si>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</si>
  <si>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</si>
  <si>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</si>
  <si>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</si>
  <si>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</si>
  <si>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</si>
  <si>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</si>
  <si>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</si>
  <si>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</si>
  <si>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</si>
  <si>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</si>
  <si>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</si>
  <si>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</si>
  <si>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</si>
  <si>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</si>
  <si>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</si>
  <si>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</si>
  <si>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</si>
  <si>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</si>
  <si>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</si>
  <si>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</si>
  <si>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</si>
  <si>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</si>
  <si>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</si>
  <si>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</si>
  <si>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</si>
  <si>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</si>
  <si>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</si>
  <si>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</si>
  <si>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</si>
  <si>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</si>
  <si>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</si>
  <si>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</si>
  <si>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</si>
  <si>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</si>
  <si>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</si>
  <si>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</si>
  <si>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</si>
  <si>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</si>
  <si>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</si>
  <si>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</si>
  <si>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</si>
  <si>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</si>
  <si>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</si>
  <si>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</si>
  <si>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</si>
  <si>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</si>
  <si>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</si>
  <si>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</si>
  <si>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</si>
  <si>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</si>
  <si>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</si>
  <si>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</si>
  <si>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</si>
  <si>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</si>
  <si>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</si>
  <si>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</si>
  <si>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</si>
  <si>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</si>
  <si>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</si>
  <si>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</si>
  <si>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</si>
  <si>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</si>
  <si>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</si>
  <si>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</si>
  <si>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</si>
  <si>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</si>
  <si>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</si>
  <si>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</si>
  <si>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</si>
  <si>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</si>
  <si>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</si>
  <si>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</si>
  <si>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</si>
  <si>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</si>
  <si>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</si>
  <si>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</si>
  <si>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</si>
  <si>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</si>
  <si>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</si>
  <si>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</si>
  <si>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</si>
  <si>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</si>
  <si>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</si>
  <si>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</si>
  <si>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</si>
  <si>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</si>
  <si>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</si>
  <si>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</si>
  <si>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</si>
  <si>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</si>
  <si>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</si>
  <si>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</si>
  <si>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</si>
  <si>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</si>
  <si>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</si>
  <si>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</si>
  <si>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</si>
  <si>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</si>
  <si>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</si>
  <si>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</si>
  <si>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</si>
  <si>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</si>
  <si>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</si>
  <si>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</si>
  <si>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</si>
  <si>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</si>
  <si>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</si>
  <si>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</si>
  <si>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</si>
  <si>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</si>
  <si>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</si>
  <si>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</si>
  <si>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</si>
  <si>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</si>
  <si>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</si>
  <si>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</si>
  <si>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</si>
  <si>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</si>
  <si>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</si>
  <si>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</si>
  <si>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</si>
  <si>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</si>
  <si>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</si>
  <si>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</si>
  <si>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</si>
  <si>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</si>
  <si>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</si>
  <si>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</si>
  <si>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</si>
  <si>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</si>
  <si>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</si>
  <si>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</si>
  <si>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</si>
  <si>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</si>
  <si>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</si>
  <si>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</si>
  <si>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</si>
  <si>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</si>
  <si>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</si>
  <si>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</si>
  <si>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</si>
  <si>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</si>
  <si>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</si>
  <si>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</si>
  <si>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</si>
  <si>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</si>
  <si>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</si>
  <si>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</si>
  <si>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</si>
  <si>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</si>
  <si>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</si>
  <si>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</si>
  <si>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</si>
  <si>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</si>
  <si>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</si>
  <si>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</si>
  <si>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</si>
  <si>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</si>
  <si>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</si>
  <si>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</si>
  <si>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</si>
  <si>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</si>
  <si>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</si>
  <si>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</si>
  <si>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</si>
  <si>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</si>
  <si>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</si>
  <si>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</si>
  <si>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</si>
  <si>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</si>
  <si>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</si>
  <si>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</si>
  <si>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</si>
  <si>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</si>
  <si>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</si>
  <si>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</si>
  <si>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</si>
  <si>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</si>
  <si>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</si>
  <si>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</si>
  <si>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</si>
  <si>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</si>
  <si>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</si>
  <si>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</si>
  <si>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</si>
  <si>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</si>
  <si>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</si>
  <si>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</si>
  <si>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</si>
  <si>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</si>
  <si>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</si>
  <si>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</si>
  <si>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</si>
  <si>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</si>
  <si>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</si>
  <si>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</si>
  <si>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</si>
  <si>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</si>
  <si>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</si>
  <si>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</si>
  <si>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</si>
  <si>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</si>
  <si>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</si>
  <si>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</si>
  <si>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</si>
  <si>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</si>
  <si>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</si>
  <si>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</si>
  <si>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</si>
  <si>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</si>
  <si>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</si>
  <si>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</si>
  <si>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</si>
  <si>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</si>
  <si>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</si>
  <si>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</si>
  <si>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</si>
  <si>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</si>
  <si>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</si>
  <si>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</si>
  <si>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</si>
  <si>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</si>
  <si>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</si>
  <si>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</si>
  <si>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</si>
  <si>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</si>
  <si>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</si>
  <si>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</si>
  <si>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</si>
  <si>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</si>
  <si>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</si>
  <si>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</si>
  <si>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</si>
  <si>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</si>
  <si>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</si>
  <si>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</si>
  <si>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</si>
  <si>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</si>
  <si>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</si>
  <si>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</si>
  <si>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</si>
  <si>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</si>
  <si>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</si>
  <si>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</si>
  <si>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</si>
  <si>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</si>
  <si>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</si>
  <si>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</si>
  <si>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</si>
  <si>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</si>
  <si>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</si>
  <si>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</si>
  <si>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</si>
  <si>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</si>
  <si>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</si>
  <si>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</si>
  <si>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</si>
  <si>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</si>
  <si>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</si>
  <si>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</si>
  <si>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</si>
  <si>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</si>
  <si>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</si>
  <si>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</si>
  <si>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</si>
  <si>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</si>
  <si>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</si>
  <si>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</si>
  <si>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</si>
  <si>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</si>
  <si>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</si>
  <si>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</si>
  <si>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</si>
  <si>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</si>
  <si>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</si>
  <si>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</si>
  <si>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</si>
  <si>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</si>
  <si>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</si>
  <si>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</si>
  <si>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</si>
  <si>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</si>
  <si>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</si>
  <si>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</si>
  <si>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</si>
  <si>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</si>
  <si>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</si>
  <si>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</si>
  <si>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</si>
  <si>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</si>
  <si>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</si>
  <si>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</si>
  <si>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</si>
  <si>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</si>
  <si>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</si>
  <si>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</si>
  <si>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</si>
  <si>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</si>
  <si>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</si>
  <si>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</si>
  <si>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</si>
  <si>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</si>
  <si>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</si>
  <si>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</si>
  <si>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</si>
  <si>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</si>
  <si>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</si>
  <si>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</si>
  <si>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</si>
  <si>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</si>
  <si>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</si>
  <si>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</si>
  <si>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</si>
  <si>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</si>
  <si>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</si>
  <si>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</si>
  <si>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</si>
  <si>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</si>
  <si>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</si>
  <si>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</si>
  <si>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</si>
  <si>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</si>
  <si>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</si>
  <si>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</si>
  <si>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</si>
  <si>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</si>
  <si>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</si>
  <si>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</si>
  <si>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</si>
  <si>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</si>
  <si>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</si>
  <si>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</si>
  <si>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</si>
  <si>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</si>
  <si>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</si>
  <si>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</si>
  <si>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</si>
  <si>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</si>
  <si>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</si>
  <si>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</si>
  <si>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</si>
  <si>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</si>
  <si>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</si>
  <si>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</si>
  <si>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</si>
  <si>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</si>
  <si>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</si>
  <si>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</si>
  <si>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</si>
  <si>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</si>
  <si>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</si>
  <si>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</si>
  <si>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</si>
  <si>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</si>
  <si>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</si>
  <si>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</si>
  <si>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</si>
  <si>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</si>
  <si>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</si>
  <si>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</si>
  <si>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</si>
  <si>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</si>
  <si>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</si>
  <si>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</si>
  <si>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</si>
  <si>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</si>
  <si>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</si>
  <si>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</si>
  <si>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</si>
  <si>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</si>
  <si>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</si>
  <si>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</si>
  <si>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</si>
  <si>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</si>
  <si>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</si>
  <si>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</si>
  <si>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</si>
  <si>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</si>
  <si>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</si>
  <si>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</si>
  <si>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</si>
  <si>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</si>
  <si>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</si>
  <si>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</si>
  <si>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</si>
  <si>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</si>
  <si>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</si>
  <si>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</si>
  <si>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</si>
  <si>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</si>
  <si>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</si>
  <si>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</si>
  <si>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</si>
  <si>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</si>
  <si>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</si>
  <si>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</si>
  <si>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</si>
  <si>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</si>
  <si>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</si>
  <si>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</si>
  <si>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</si>
  <si>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</si>
  <si>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</si>
  <si>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</si>
  <si>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</si>
  <si>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</si>
  <si>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</si>
  <si>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</si>
  <si>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</si>
  <si>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</si>
  <si>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</si>
  <si>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</si>
  <si>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</si>
  <si>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</si>
  <si>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</si>
  <si>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</si>
  <si>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</si>
  <si>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</si>
  <si>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</si>
  <si>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</si>
  <si>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</si>
  <si>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</si>
  <si>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</si>
  <si>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</si>
  <si>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</si>
  <si>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</si>
  <si>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</si>
  <si>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</si>
  <si>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</si>
  <si>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</si>
  <si>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</si>
  <si>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</si>
  <si>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</si>
  <si>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</si>
  <si>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</si>
  <si>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</si>
  <si>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</si>
  <si>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</si>
  <si>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</si>
  <si>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</si>
  <si>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</si>
  <si>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</si>
  <si>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</si>
  <si>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</si>
  <si>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</si>
  <si>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</si>
  <si>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</si>
  <si>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</si>
  <si>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</si>
  <si>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</si>
  <si>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</si>
  <si>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</si>
  <si>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</si>
  <si>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</si>
  <si>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</si>
  <si>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</si>
  <si>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</si>
  <si>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</si>
  <si>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</si>
  <si>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</si>
  <si>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</si>
  <si>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</si>
  <si>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</si>
  <si>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</si>
  <si>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</si>
  <si>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</si>
  <si>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</si>
  <si>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</si>
  <si>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</si>
  <si>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</si>
  <si>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</si>
  <si>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</si>
  <si>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</si>
  <si>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</si>
  <si>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</si>
  <si>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</si>
  <si>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</si>
  <si>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</si>
  <si>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</si>
  <si>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</si>
  <si>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</si>
  <si>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</si>
  <si>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</si>
  <si>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</si>
  <si>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</si>
  <si>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</si>
  <si>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</si>
  <si>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</si>
  <si>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</si>
  <si>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</si>
  <si>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</si>
  <si>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</si>
  <si>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</si>
  <si>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</si>
  <si>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</si>
  <si>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</si>
  <si>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</si>
  <si>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</si>
  <si>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</si>
  <si>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</si>
  <si>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</si>
  <si>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</si>
  <si>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</si>
  <si>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</si>
  <si>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</si>
  <si>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</si>
  <si>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</si>
  <si>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</si>
  <si>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</si>
  <si>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</si>
  <si>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</si>
  <si>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</si>
  <si>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</si>
  <si>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</si>
  <si>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</si>
  <si>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</si>
  <si>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</si>
  <si>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</si>
  <si>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</si>
  <si>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</si>
  <si>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</si>
  <si>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</si>
  <si>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</si>
  <si>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</si>
  <si>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</si>
  <si>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</si>
  <si>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</si>
  <si>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</si>
  <si>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</si>
  <si>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</si>
  <si>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</si>
  <si>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</si>
  <si>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</si>
  <si>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</si>
  <si>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</si>
  <si>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</si>
  <si>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</si>
  <si>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</si>
  <si>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</si>
  <si>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</si>
  <si>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</si>
  <si>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</si>
  <si>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</si>
  <si>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</si>
  <si>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</si>
  <si>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</si>
  <si>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</si>
  <si>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</si>
  <si>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</si>
  <si>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</si>
  <si>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</si>
  <si>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</si>
  <si>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</si>
  <si>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</si>
  <si>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</si>
  <si>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</si>
  <si>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</si>
  <si>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</si>
  <si>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</si>
  <si>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</si>
  <si>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</si>
  <si>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</si>
  <si>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</si>
  <si>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</si>
  <si>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</si>
  <si>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</si>
  <si>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</si>
  <si>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</si>
  <si>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</si>
  <si>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</si>
  <si>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</si>
  <si>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</si>
  <si>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</si>
  <si>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</si>
  <si>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</si>
  <si>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</si>
  <si>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</si>
  <si>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</si>
  <si>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</si>
  <si>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</si>
  <si>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</si>
  <si>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</si>
  <si>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</si>
  <si>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</si>
  <si>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</si>
  <si>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</si>
  <si>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</si>
  <si>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</si>
  <si>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</si>
  <si>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</si>
  <si>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</si>
  <si>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</si>
  <si>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</si>
  <si>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</si>
  <si>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</si>
  <si>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</si>
  <si>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</si>
  <si>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</si>
  <si>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</si>
  <si>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</si>
  <si>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</si>
  <si>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</si>
  <si>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</si>
  <si>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</si>
  <si>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</si>
  <si>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</si>
  <si>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</si>
  <si>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</si>
  <si>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</si>
  <si>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</si>
  <si>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</si>
  <si>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</si>
  <si>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</si>
  <si>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</si>
  <si>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</si>
  <si>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</si>
  <si>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</si>
  <si>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</si>
  <si>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</si>
  <si>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</si>
  <si>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</si>
  <si>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</si>
  <si>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</si>
  <si>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</si>
  <si>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</si>
  <si>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</si>
  <si>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</si>
  <si>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</si>
  <si>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</si>
  <si>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</si>
  <si>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</si>
  <si>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</si>
  <si>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</si>
  <si>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</si>
  <si>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</si>
  <si>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</si>
  <si>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</si>
  <si>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</si>
  <si>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</si>
  <si>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</si>
  <si>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</si>
  <si>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</si>
  <si>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</si>
  <si>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</si>
  <si>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</si>
  <si>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</si>
  <si>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</si>
  <si>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</si>
  <si>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</si>
  <si>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</si>
  <si>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</si>
  <si>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</si>
  <si>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</si>
  <si>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</si>
  <si>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</si>
  <si>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</si>
  <si>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</si>
  <si>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</si>
  <si>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</si>
  <si>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</si>
  <si>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</si>
  <si>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</si>
  <si>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</si>
  <si>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</si>
  <si>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</si>
  <si>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</si>
  <si>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</si>
  <si>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</si>
  <si>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</si>
  <si>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</si>
  <si>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</si>
  <si>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</si>
  <si>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</si>
  <si>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</si>
  <si>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</si>
  <si>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</si>
  <si>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</si>
  <si>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</si>
  <si>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</si>
  <si>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</si>
  <si>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</si>
  <si>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</si>
  <si>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</si>
  <si>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</si>
  <si>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</si>
  <si>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</si>
  <si>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</si>
  <si>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</si>
  <si>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</si>
  <si>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</si>
  <si>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</si>
  <si>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</si>
  <si>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</si>
  <si>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</si>
  <si>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</si>
  <si>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</si>
  <si>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</si>
  <si>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</si>
  <si>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</si>
  <si>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</si>
  <si>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</si>
  <si>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</si>
  <si>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</si>
  <si>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</si>
  <si>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</si>
  <si>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</si>
  <si>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</si>
  <si>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</si>
  <si>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</si>
  <si>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</si>
  <si>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</si>
  <si>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</si>
  <si>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</si>
  <si>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</si>
  <si>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</si>
  <si>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</si>
  <si>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</si>
  <si>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</si>
  <si>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</si>
  <si>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</si>
  <si>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</si>
  <si>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</si>
  <si>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</si>
  <si>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</si>
  <si>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</si>
  <si>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</si>
  <si>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</si>
  <si>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</si>
  <si>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</si>
  <si>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</si>
  <si>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</si>
  <si>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</si>
  <si>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</si>
  <si>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</si>
  <si>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</si>
  <si>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</si>
  <si>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</si>
  <si>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</si>
  <si>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</si>
  <si>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</si>
  <si>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</si>
  <si>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</si>
  <si>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</si>
  <si>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</si>
  <si>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</si>
  <si>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</si>
  <si>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</si>
  <si>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</si>
  <si>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</si>
  <si>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</si>
  <si>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</si>
  <si>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</si>
  <si>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</si>
  <si>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</si>
  <si>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</si>
  <si>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</si>
  <si>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</si>
  <si>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</si>
  <si>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</si>
  <si>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</si>
  <si>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</si>
  <si>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</si>
  <si>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</si>
  <si>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</si>
  <si>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</si>
  <si>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</si>
  <si>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</si>
  <si>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</si>
  <si>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</si>
  <si>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</si>
  <si>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</si>
  <si>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</si>
  <si>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</si>
  <si>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</si>
  <si>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</si>
  <si>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</si>
  <si>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</si>
  <si>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</si>
  <si>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</si>
  <si>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</si>
  <si>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</si>
  <si>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</si>
  <si>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</si>
  <si>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</si>
  <si>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</si>
  <si>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</si>
  <si>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</si>
  <si>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</si>
  <si>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</si>
  <si>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</si>
  <si>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</si>
  <si>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</si>
  <si>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</si>
  <si>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</si>
  <si>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</si>
  <si>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</si>
  <si>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</si>
  <si>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</si>
  <si>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</si>
  <si>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</si>
  <si>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</si>
  <si>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</si>
  <si>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</si>
  <si>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</si>
  <si>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</si>
  <si>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</si>
  <si>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</si>
  <si>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</si>
  <si>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</si>
  <si>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</si>
  <si>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</si>
  <si>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</si>
  <si>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</si>
  <si>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</si>
  <si>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</si>
  <si>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</si>
  <si>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</si>
  <si>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</si>
  <si>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</si>
  <si>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</si>
  <si>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</si>
  <si>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</si>
  <si>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</si>
  <si>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</si>
  <si>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</si>
  <si>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</si>
  <si>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</si>
  <si>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</si>
  <si>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</si>
  <si>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</si>
  <si>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</si>
  <si>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</si>
  <si>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</si>
  <si>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</si>
  <si>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</si>
  <si>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</si>
  <si>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</si>
  <si>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</si>
  <si>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</si>
  <si>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</si>
  <si>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</si>
  <si>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</si>
  <si>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</si>
  <si>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</si>
  <si>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</si>
  <si>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</si>
  <si>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</si>
  <si>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</si>
  <si>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</si>
  <si>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</si>
  <si>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</si>
  <si>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</si>
  <si>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</si>
  <si>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</si>
  <si>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</si>
  <si>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</si>
  <si>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</si>
  <si>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</si>
  <si>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</si>
  <si>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</si>
  <si>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</si>
  <si>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</si>
  <si>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</si>
  <si>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</si>
  <si>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</si>
  <si>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</si>
  <si>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</si>
  <si>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</si>
  <si>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</si>
  <si>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</si>
  <si>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</si>
  <si>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</si>
  <si>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</si>
  <si>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</si>
  <si>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</si>
  <si>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</si>
  <si>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</si>
  <si>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</si>
  <si>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</si>
  <si>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</si>
  <si>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</si>
  <si>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</si>
  <si>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</si>
  <si>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</si>
  <si>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</si>
  <si>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</si>
  <si>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</si>
  <si>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</si>
  <si>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</si>
  <si>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</si>
  <si>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</si>
  <si>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</si>
  <si>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</si>
  <si>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</si>
  <si>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</si>
  <si>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</si>
  <si>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</si>
  <si>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</si>
  <si>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</si>
  <si>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</si>
  <si>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</si>
  <si>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</si>
  <si>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</si>
  <si>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</si>
  <si>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</si>
  <si>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</si>
  <si>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</si>
  <si>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</si>
  <si>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</si>
  <si>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</si>
  <si>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</si>
  <si>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</si>
  <si>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</si>
  <si>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</si>
  <si>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</si>
  <si>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</si>
  <si>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</si>
  <si>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</si>
  <si>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</si>
  <si>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</si>
  <si>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</si>
  <si>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</si>
  <si>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</si>
  <si>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</si>
  <si>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</si>
  <si>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</si>
  <si>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</si>
  <si>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</si>
  <si>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</si>
  <si>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</si>
  <si>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</si>
  <si>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</si>
  <si>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</si>
  <si>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</si>
  <si>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</si>
  <si>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</si>
  <si>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</si>
  <si>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</si>
  <si>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</si>
  <si>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</si>
  <si>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</si>
  <si>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</si>
  <si>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</si>
  <si>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</si>
  <si>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</si>
  <si>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</si>
  <si>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</si>
  <si>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</si>
  <si>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</si>
  <si>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</si>
  <si>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</si>
  <si>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</si>
  <si>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</si>
  <si>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</si>
  <si>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</si>
  <si>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</si>
  <si>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</si>
  <si>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</si>
  <si>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</si>
  <si>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</si>
  <si>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</si>
  <si>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</si>
  <si>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</si>
  <si>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</si>
  <si>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</si>
  <si>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</si>
  <si>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</si>
  <si>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</si>
  <si>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</si>
  <si>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</si>
  <si>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</si>
  <si>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</si>
  <si>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</si>
  <si>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</si>
  <si>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</si>
  <si>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</si>
  <si>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</si>
  <si>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</si>
  <si>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</si>
  <si>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</si>
  <si>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</si>
  <si>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</si>
  <si>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</si>
  <si>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</si>
  <si>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</si>
  <si>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</si>
  <si>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</si>
  <si>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</si>
  <si>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</si>
  <si>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</si>
  <si>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</si>
  <si>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</si>
  <si>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</si>
  <si>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</si>
  <si>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</si>
  <si>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</si>
  <si>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</si>
  <si>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</si>
  <si>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</si>
  <si>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</si>
  <si>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</si>
  <si>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</si>
  <si>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</si>
  <si>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</si>
  <si>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</si>
  <si>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</si>
  <si>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</si>
  <si>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</si>
  <si>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</si>
  <si>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</si>
  <si>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</si>
  <si>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</si>
  <si>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</si>
  <si>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</si>
  <si>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</si>
  <si>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</si>
  <si>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</si>
  <si>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</si>
  <si>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</si>
  <si>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</si>
  <si>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</si>
  <si>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</si>
  <si>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</si>
  <si>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</si>
  <si>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</si>
  <si>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</si>
  <si>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</si>
  <si>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</si>
  <si>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</si>
  <si>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</si>
  <si>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</si>
  <si>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</si>
  <si>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</si>
  <si>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</si>
  <si>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</si>
  <si>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</si>
  <si>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</si>
  <si>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</si>
  <si>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</si>
  <si>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</si>
  <si>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</si>
  <si>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</si>
  <si>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</si>
  <si>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</si>
  <si>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</si>
  <si>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</si>
  <si>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</si>
  <si>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</si>
  <si>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</si>
  <si>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</si>
  <si>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</si>
  <si>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</si>
  <si>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</si>
  <si>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</si>
  <si>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</si>
  <si>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</si>
  <si>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</si>
  <si>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</si>
  <si>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</si>
  <si>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</si>
  <si>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</si>
  <si>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</si>
  <si>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</si>
  <si>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</si>
  <si>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</si>
  <si>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</si>
  <si>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</si>
  <si>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</si>
  <si>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</si>
  <si>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</si>
  <si>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</si>
  <si>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</si>
  <si>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</si>
  <si>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</si>
  <si>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</si>
  <si>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</si>
  <si>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</si>
  <si>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</si>
  <si>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</si>
  <si>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</si>
  <si>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</si>
  <si>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</si>
  <si>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</si>
  <si>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</si>
  <si>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</si>
  <si>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</si>
  <si>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</si>
  <si>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</si>
  <si>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</si>
  <si>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</si>
  <si>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</si>
  <si>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</si>
  <si>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</si>
  <si>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</si>
  <si>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</si>
  <si>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</si>
  <si>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</si>
  <si>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</si>
  <si>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</si>
  <si>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</si>
  <si>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</si>
  <si>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</si>
  <si>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</si>
  <si>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</si>
  <si>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</si>
  <si>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</si>
  <si>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</si>
  <si>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</si>
  <si>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</si>
  <si>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</si>
  <si>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</si>
  <si>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</si>
  <si>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</si>
  <si>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</si>
  <si>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</si>
  <si>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</si>
  <si>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</si>
  <si>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</si>
  <si>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</si>
  <si>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</si>
  <si>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</si>
  <si>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</si>
  <si>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</si>
  <si>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</si>
  <si>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</si>
  <si>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</si>
  <si>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</si>
  <si>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</si>
  <si>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</si>
  <si>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</si>
  <si>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</si>
  <si>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</si>
  <si>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</si>
  <si>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</si>
  <si>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</si>
  <si>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</si>
  <si>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</si>
  <si>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</si>
  <si>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</si>
  <si>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</si>
  <si>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</si>
  <si>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</si>
  <si>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</si>
  <si>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</si>
  <si>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</si>
  <si>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</si>
  <si>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</si>
  <si>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</si>
  <si>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</si>
  <si>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</si>
  <si>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</si>
  <si>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</si>
  <si>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</si>
  <si>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</si>
  <si>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</si>
  <si>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</si>
  <si>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</si>
  <si>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</si>
  <si>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</si>
  <si>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</si>
  <si>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</si>
  <si>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</si>
  <si>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</si>
  <si>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</si>
  <si>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</si>
  <si>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</si>
  <si>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</si>
  <si>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</si>
  <si>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</si>
  <si>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</si>
  <si>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</si>
  <si>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</si>
  <si>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</si>
  <si>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</si>
  <si>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</si>
  <si>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</si>
  <si>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</si>
  <si>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</si>
  <si>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</si>
  <si>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</si>
  <si>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</si>
  <si>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</si>
  <si>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</si>
  <si>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</si>
  <si>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</si>
  <si>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</si>
  <si>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</si>
  <si>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</si>
  <si>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</si>
  <si>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</si>
  <si>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</si>
  <si>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</si>
  <si>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</si>
  <si>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</si>
  <si>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</si>
  <si>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</si>
  <si>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</si>
  <si>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</si>
  <si>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</si>
  <si>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</si>
  <si>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</si>
  <si>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</si>
  <si>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</si>
  <si>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</si>
  <si>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</si>
  <si>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</si>
  <si>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</si>
  <si>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</si>
  <si>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</si>
  <si>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</si>
  <si>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</si>
  <si>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</si>
  <si>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</si>
  <si>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</si>
  <si>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</si>
  <si>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</si>
  <si>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</si>
  <si>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</si>
  <si>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</si>
  <si>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</si>
  <si>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</si>
  <si>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</si>
  <si>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</si>
  <si>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</si>
  <si>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</si>
  <si>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</si>
  <si>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</si>
  <si>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</si>
  <si>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</si>
  <si>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</si>
  <si>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</si>
  <si>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</si>
  <si>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</si>
  <si>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</si>
  <si>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</si>
  <si>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</si>
  <si>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</si>
  <si>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</si>
  <si>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</si>
  <si>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</si>
  <si>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</si>
  <si>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</si>
  <si>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</si>
  <si>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</si>
  <si>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</si>
  <si>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</si>
  <si>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</si>
  <si>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</si>
  <si>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</si>
  <si>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</si>
  <si>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</si>
  <si>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</si>
  <si>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</si>
  <si>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</si>
  <si>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</si>
  <si>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</si>
  <si>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</si>
  <si>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</si>
  <si>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</si>
  <si>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</si>
  <si>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</si>
  <si>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</si>
  <si>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</si>
  <si>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</si>
  <si>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</si>
  <si>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</si>
  <si>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</si>
  <si>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</si>
  <si>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</si>
  <si>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</si>
  <si>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</si>
  <si>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</si>
  <si>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</si>
  <si>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</si>
  <si>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</si>
  <si>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</si>
  <si>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</si>
  <si>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</si>
  <si>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</si>
  <si>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</si>
  <si>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</si>
  <si>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</si>
  <si>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</si>
  <si>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</si>
  <si>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</si>
  <si>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</si>
  <si>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</si>
  <si>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</si>
  <si>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</si>
  <si>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</si>
  <si>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</si>
  <si>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</si>
  <si>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</si>
  <si>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</si>
  <si>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</si>
  <si>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</si>
  <si>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</si>
  <si>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</si>
  <si>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</si>
  <si>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</si>
  <si>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</si>
  <si>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</si>
  <si>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</si>
  <si>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</si>
  <si>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</si>
  <si>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</si>
  <si>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</si>
  <si>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</si>
  <si>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</si>
  <si>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</si>
  <si>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</si>
  <si>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</si>
  <si>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</si>
  <si>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</si>
  <si>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</si>
  <si>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</si>
  <si>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</si>
  <si>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</si>
  <si>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</si>
  <si>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</si>
  <si>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</si>
  <si>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</si>
  <si>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</si>
  <si>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</si>
  <si>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</si>
  <si>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</si>
  <si>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</si>
  <si>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</si>
  <si>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</si>
  <si>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</si>
  <si>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</si>
  <si>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</si>
  <si>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</si>
  <si>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</si>
  <si>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</si>
  <si>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</si>
  <si>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</si>
  <si>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</si>
  <si>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</si>
  <si>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</si>
  <si>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</si>
  <si>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</si>
  <si>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</si>
  <si>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</si>
  <si>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</si>
  <si>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</si>
  <si>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</si>
  <si>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</si>
  <si>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</si>
  <si>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</si>
  <si>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</si>
  <si>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</si>
  <si>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</si>
  <si>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</si>
  <si>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</si>
  <si>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</si>
  <si>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</si>
  <si>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</si>
  <si>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</si>
  <si>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</si>
  <si>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</si>
  <si>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</si>
  <si>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</si>
  <si>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</si>
  <si>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</si>
  <si>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</si>
  <si>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</si>
  <si>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</si>
  <si>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</si>
  <si>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</si>
  <si>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</si>
  <si>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</si>
  <si>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</si>
  <si>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</si>
  <si>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</si>
  <si>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</si>
  <si>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</si>
  <si>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</si>
  <si>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</si>
  <si>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</si>
  <si>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</si>
  <si>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</si>
  <si>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</si>
  <si>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</si>
  <si>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</si>
  <si>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</si>
  <si>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</si>
  <si>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</si>
  <si>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</si>
  <si>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</si>
  <si>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</si>
  <si>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</si>
  <si>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</si>
  <si>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</si>
  <si>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</si>
  <si>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</si>
  <si>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</si>
  <si>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</si>
  <si>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</si>
  <si>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</si>
  <si>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</si>
  <si>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</si>
  <si>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</si>
  <si>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</si>
  <si>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</si>
  <si>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</si>
  <si>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</si>
  <si>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</si>
  <si>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</si>
  <si>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</si>
  <si>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</si>
  <si>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</si>
  <si>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</si>
  <si>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</si>
  <si>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</si>
  <si>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</si>
  <si>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</si>
  <si>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</si>
  <si>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</si>
  <si>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</si>
  <si>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</si>
  <si>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</si>
  <si>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</si>
  <si>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</si>
  <si>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</si>
  <si>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</si>
  <si>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</si>
  <si>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</si>
  <si>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</si>
  <si>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</si>
  <si>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</si>
  <si>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</si>
  <si>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</si>
  <si>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</si>
  <si>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</si>
  <si>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</si>
  <si>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</si>
  <si>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</si>
  <si>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</si>
  <si>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</si>
  <si>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</si>
  <si>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</si>
  <si>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</si>
  <si>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</si>
  <si>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</si>
  <si>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</si>
  <si>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</si>
  <si>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</si>
  <si>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</si>
  <si>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</si>
  <si>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</si>
  <si>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</si>
  <si>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</si>
  <si>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</si>
  <si>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</si>
  <si>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</si>
  <si>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</si>
  <si>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</si>
  <si>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</si>
  <si>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</si>
  <si>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</si>
  <si>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</si>
  <si>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</si>
  <si>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</si>
  <si>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</si>
  <si>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</si>
  <si>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</si>
  <si>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</si>
  <si>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</si>
  <si>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</si>
  <si>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</si>
  <si>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</si>
  <si>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</si>
  <si>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</si>
  <si>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</si>
  <si>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</si>
  <si>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</si>
  <si>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</si>
  <si>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</si>
  <si>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</si>
  <si>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</si>
  <si>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</si>
  <si>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</si>
  <si>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</si>
  <si>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</si>
  <si>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</si>
  <si>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</si>
  <si>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</si>
  <si>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</si>
  <si>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</si>
  <si>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</si>
  <si>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</si>
  <si>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</si>
  <si>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</si>
  <si>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</si>
  <si>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</si>
  <si>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</si>
  <si>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</si>
  <si>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</si>
  <si>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</si>
  <si>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</si>
  <si>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</si>
  <si>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</si>
  <si>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</si>
  <si>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</si>
  <si>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</si>
  <si>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</si>
  <si>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</si>
  <si>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</si>
  <si>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</si>
  <si>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</si>
  <si>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</si>
  <si>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</si>
  <si>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</si>
  <si>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</si>
  <si>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</si>
  <si>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</si>
  <si>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</si>
  <si>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</si>
  <si>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</si>
  <si>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</si>
  <si>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</si>
  <si>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</si>
  <si>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</si>
  <si>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</si>
  <si>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</si>
  <si>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</si>
  <si>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</si>
  <si>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</si>
  <si>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</si>
  <si>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</si>
  <si>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</si>
  <si>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</si>
  <si>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</si>
  <si>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</si>
  <si>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</si>
  <si>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</si>
  <si>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</si>
  <si>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</si>
  <si>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</si>
  <si>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</si>
  <si>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</si>
  <si>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</si>
  <si>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</si>
  <si>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</si>
  <si>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</si>
  <si>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</si>
  <si>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</si>
  <si>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</si>
  <si>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</si>
  <si>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</si>
  <si>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</si>
  <si>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</si>
  <si>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</si>
  <si>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</si>
  <si>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</si>
  <si>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</si>
  <si>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</si>
  <si>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</si>
  <si>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</si>
  <si>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</si>
  <si>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</si>
  <si>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</si>
  <si>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</si>
  <si>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</si>
  <si>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</si>
  <si>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</si>
  <si>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</si>
  <si>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</si>
  <si>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</si>
  <si>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</si>
  <si>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</si>
  <si>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</si>
  <si>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</si>
  <si>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</si>
  <si>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</si>
  <si>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</si>
  <si>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</si>
  <si>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</si>
  <si>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</si>
  <si>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</si>
  <si>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</si>
  <si>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</si>
  <si>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</si>
  <si>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</si>
  <si>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</si>
  <si>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</si>
  <si>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</si>
  <si>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</si>
  <si>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</si>
  <si>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</si>
  <si>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</si>
  <si>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</si>
  <si>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</si>
  <si>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</si>
  <si>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</si>
  <si>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</si>
  <si>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</si>
  <si>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</si>
  <si>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</si>
  <si>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</si>
  <si>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</si>
  <si>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</si>
  <si>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</si>
  <si>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</si>
  <si>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</si>
  <si>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</si>
  <si>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</si>
  <si>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</si>
  <si>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</si>
  <si>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</si>
  <si>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</si>
  <si>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</si>
  <si>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</si>
  <si>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</si>
  <si>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</si>
  <si>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</si>
  <si>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</si>
  <si>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</si>
  <si>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</si>
  <si>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</si>
  <si>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</si>
  <si>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</si>
  <si>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</si>
  <si>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</si>
  <si>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</si>
  <si>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</si>
  <si>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</si>
  <si>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</si>
  <si>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</si>
  <si>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</si>
  <si>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</si>
  <si>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</si>
  <si>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</si>
  <si>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</si>
  <si>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</si>
  <si>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</si>
  <si>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</si>
  <si>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</si>
  <si>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</si>
  <si>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</si>
  <si>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</si>
  <si>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</si>
  <si>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</si>
  <si>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</si>
  <si>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</si>
  <si>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</si>
  <si>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</si>
  <si>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</si>
  <si>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</si>
  <si>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</si>
  <si>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</si>
  <si>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</si>
  <si>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</si>
  <si>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</si>
  <si>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</si>
  <si>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</si>
  <si>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</si>
  <si>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</si>
  <si>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</si>
  <si>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</si>
  <si>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</si>
  <si>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</si>
  <si>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</si>
  <si>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</si>
  <si>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</si>
  <si>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</si>
  <si>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</si>
  <si>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</si>
  <si>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</si>
  <si>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</si>
  <si>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</si>
  <si>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</si>
  <si>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</si>
  <si>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</si>
  <si>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</si>
  <si>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</si>
  <si>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</si>
  <si>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</si>
  <si>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</si>
  <si>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</si>
  <si>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</si>
  <si>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</si>
  <si>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</si>
  <si>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</si>
  <si>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</si>
  <si>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</si>
  <si>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</si>
  <si>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</si>
  <si>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</si>
  <si>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</si>
  <si>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</si>
  <si>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</si>
  <si>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</si>
  <si>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</si>
  <si>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</si>
  <si>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</si>
  <si>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</si>
  <si>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</si>
  <si>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</si>
  <si>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</si>
  <si>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</si>
  <si>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</si>
  <si>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</si>
  <si>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</si>
  <si>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</si>
  <si>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</si>
  <si>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</si>
  <si>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</si>
  <si>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</si>
  <si>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</si>
  <si>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</si>
  <si>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</si>
  <si>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</si>
  <si>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</si>
  <si>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</si>
  <si>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</si>
  <si>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</si>
  <si>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</si>
  <si>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</si>
  <si>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</si>
  <si>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</si>
  <si>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</si>
  <si>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</si>
  <si>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</si>
  <si>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</si>
  <si>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</si>
  <si>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</si>
  <si>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</si>
  <si>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</si>
  <si>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</si>
  <si>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</si>
  <si>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</si>
  <si>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</si>
  <si>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</si>
  <si>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</si>
  <si>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</si>
  <si>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</si>
  <si>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</si>
  <si>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</si>
  <si>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</si>
  <si>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</si>
  <si>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</si>
  <si>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</si>
  <si>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</si>
  <si>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</si>
  <si>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</si>
  <si>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</si>
  <si>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</si>
  <si>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</si>
  <si>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</si>
  <si>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</si>
  <si>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</si>
  <si>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</si>
  <si>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</si>
  <si>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</si>
  <si>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</si>
  <si>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</si>
  <si>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</si>
  <si>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</si>
  <si>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</si>
  <si>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</si>
  <si>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</si>
  <si>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</si>
  <si>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</si>
  <si>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</si>
  <si>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</si>
  <si>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</si>
  <si>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</si>
  <si>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</si>
  <si>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</si>
  <si>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</si>
  <si>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</si>
  <si>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</si>
  <si>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</si>
  <si>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</si>
  <si>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</si>
  <si>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</si>
  <si>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</si>
  <si>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</si>
  <si>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</si>
  <si>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</si>
  <si>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</si>
  <si>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</si>
  <si>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</si>
  <si>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</si>
  <si>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</si>
  <si>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</si>
  <si>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</si>
  <si>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</si>
  <si>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</si>
  <si>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</si>
  <si>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</si>
  <si>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</si>
  <si>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</si>
  <si>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</si>
  <si>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</si>
  <si>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</si>
  <si>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</si>
  <si>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</si>
  <si>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</si>
  <si>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</si>
  <si>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</si>
  <si>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</si>
  <si>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</si>
  <si>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</si>
  <si>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</si>
  <si>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</si>
  <si>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</si>
  <si>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</si>
  <si>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</si>
  <si>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</si>
  <si>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</si>
  <si>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</si>
  <si>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</si>
  <si>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</si>
  <si>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</si>
  <si>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</si>
  <si>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</si>
  <si>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</si>
  <si>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</si>
  <si>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</si>
  <si>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</si>
  <si>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</si>
  <si>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</si>
  <si>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</si>
  <si>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</si>
  <si>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</si>
  <si>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</si>
  <si>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</si>
  <si>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</si>
  <si>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</si>
  <si>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</si>
  <si>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</si>
  <si>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</si>
  <si>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</si>
  <si>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</si>
  <si>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</si>
  <si>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</si>
  <si>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</si>
  <si>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</si>
  <si>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</si>
  <si>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</si>
  <si>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</si>
  <si>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</si>
  <si>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</si>
  <si>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</si>
  <si>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</si>
  <si>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</si>
  <si>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</si>
  <si>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</si>
  <si>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</si>
  <si>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</si>
  <si>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</si>
  <si>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</si>
  <si>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</si>
  <si>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</si>
  <si>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</si>
  <si>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</si>
  <si>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</si>
  <si>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</si>
  <si>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</si>
  <si>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</si>
  <si>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</si>
  <si>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</si>
  <si>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</si>
  <si>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</si>
  <si>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</si>
  <si>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</si>
  <si>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</si>
  <si>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</si>
  <si>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</si>
  <si>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</si>
  <si>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</si>
  <si>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</si>
  <si>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</si>
  <si>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</si>
  <si>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</si>
  <si>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</si>
  <si>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</si>
  <si>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</si>
  <si>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</si>
  <si>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</si>
  <si>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</si>
  <si>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</si>
  <si>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</si>
  <si>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</si>
  <si>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</si>
  <si>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</si>
  <si>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</si>
  <si>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</si>
  <si>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</si>
  <si>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</si>
  <si>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</si>
  <si>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</si>
  <si>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</si>
  <si>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</si>
  <si>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</si>
  <si>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</si>
  <si>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</si>
  <si>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</si>
  <si>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</si>
  <si>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</si>
  <si>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</si>
  <si>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</si>
  <si>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</si>
  <si>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</si>
  <si>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</si>
  <si>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</si>
  <si>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</si>
  <si>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</si>
  <si>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</si>
  <si>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</si>
  <si>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</si>
  <si>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</si>
  <si>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</si>
  <si>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</si>
  <si>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</si>
  <si>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</si>
  <si>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</si>
  <si>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</si>
  <si>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</si>
  <si>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</si>
  <si>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</si>
  <si>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</si>
  <si>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</si>
  <si>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</si>
  <si>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</si>
  <si>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</si>
  <si>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</si>
  <si>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</si>
  <si>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</si>
  <si>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</si>
  <si>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</si>
  <si>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</si>
  <si>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</si>
  <si>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</si>
  <si>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</si>
  <si>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</si>
  <si>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</si>
  <si>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</si>
  <si>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</si>
  <si>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</si>
  <si>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</si>
  <si>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</si>
  <si>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</si>
  <si>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</si>
  <si>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</si>
  <si>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</si>
  <si>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</si>
  <si>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</si>
  <si>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</si>
  <si>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</si>
  <si>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</si>
  <si>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</si>
  <si>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</si>
  <si>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</si>
  <si>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</si>
  <si>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</si>
  <si>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</si>
  <si>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</si>
  <si>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</si>
  <si>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</si>
  <si>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</si>
  <si>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</si>
  <si>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</si>
  <si>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</si>
  <si>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</si>
  <si>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</si>
  <si>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</si>
  <si>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</si>
  <si>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</si>
  <si>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</si>
  <si>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</si>
  <si>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</si>
  <si>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</si>
  <si>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</si>
  <si>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</si>
  <si>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</si>
  <si>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</si>
  <si>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</si>
  <si>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</si>
  <si>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</si>
  <si>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</si>
  <si>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</si>
  <si>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</si>
  <si>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</si>
  <si>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</si>
  <si>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</si>
  <si>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</si>
  <si>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</si>
  <si>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</si>
  <si>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</si>
  <si>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</si>
  <si>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</si>
  <si>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</si>
  <si>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</si>
  <si>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</si>
  <si>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</si>
  <si>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</si>
  <si>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</si>
  <si>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</si>
  <si>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</si>
  <si>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</si>
  <si>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</si>
  <si>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</si>
  <si>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</si>
  <si>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</si>
  <si>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</si>
  <si>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</si>
  <si>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</si>
  <si>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</si>
  <si>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</si>
  <si>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</si>
  <si>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</si>
  <si>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</si>
  <si>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</si>
  <si>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</si>
  <si>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</si>
  <si>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</si>
  <si>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</si>
  <si>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</si>
  <si>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</si>
  <si>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</si>
  <si>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</si>
  <si>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</si>
  <si>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</si>
  <si>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</si>
  <si>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</si>
  <si>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</si>
  <si>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</si>
  <si>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</si>
  <si>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</si>
  <si>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</si>
  <si>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</si>
  <si>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</si>
  <si>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</si>
  <si>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</si>
  <si>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</si>
  <si>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</si>
  <si>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</si>
  <si>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</si>
  <si>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</si>
  <si>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</si>
  <si>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</si>
  <si>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</si>
  <si>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</si>
  <si>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</si>
  <si>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</si>
  <si>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</si>
  <si>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</si>
  <si>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</si>
  <si>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</si>
  <si>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</si>
  <si>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</si>
  <si>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</si>
  <si>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</si>
  <si>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</si>
  <si>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</si>
  <si>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</si>
  <si>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</si>
  <si>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</si>
  <si>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</si>
  <si>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</si>
  <si>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</si>
  <si>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</si>
  <si>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</si>
  <si>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</si>
  <si>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</si>
  <si>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</si>
  <si>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</si>
  <si>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</si>
  <si>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</si>
  <si>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</si>
  <si>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</si>
  <si>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</si>
  <si>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</si>
  <si>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</si>
  <si>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</si>
  <si>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</si>
  <si>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</si>
  <si>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</si>
  <si>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</si>
  <si>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</si>
  <si>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</si>
  <si>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</si>
  <si>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</si>
  <si>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</si>
  <si>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</si>
  <si>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</si>
  <si>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</si>
  <si>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</si>
  <si>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</si>
  <si>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</si>
  <si>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</si>
  <si>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</si>
  <si>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</si>
  <si>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</si>
  <si>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</si>
  <si>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</si>
  <si>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</si>
  <si>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</si>
  <si>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</si>
  <si>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</si>
  <si>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</si>
  <si>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</si>
  <si>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</si>
  <si>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</si>
  <si>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</si>
  <si>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</si>
  <si>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</si>
  <si>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</si>
  <si>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</si>
  <si>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</si>
  <si>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</si>
  <si>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</si>
  <si>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</si>
  <si>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</si>
  <si>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</si>
  <si>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</si>
  <si>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</si>
  <si>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</si>
  <si>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</si>
  <si>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</si>
  <si>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</si>
  <si>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</si>
  <si>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</si>
  <si>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</si>
  <si>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</si>
  <si>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</si>
  <si>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</si>
  <si>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</si>
  <si>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</si>
  <si>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</si>
  <si>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</si>
  <si>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</si>
  <si>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</si>
  <si>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</si>
  <si>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</si>
  <si>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</si>
  <si>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</si>
  <si>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</si>
  <si>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</si>
  <si>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</si>
  <si>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</si>
  <si>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</si>
  <si>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</si>
  <si>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</si>
  <si>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</si>
  <si>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</si>
  <si>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</si>
  <si>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</si>
  <si>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</si>
  <si>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</si>
  <si>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</si>
  <si>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</si>
  <si>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</si>
  <si>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</si>
  <si>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</si>
  <si>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</si>
  <si>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</si>
  <si>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</si>
  <si>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</si>
  <si>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</si>
  <si>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</si>
  <si>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</si>
  <si>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</si>
  <si>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</si>
  <si>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</si>
  <si>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</si>
  <si>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</si>
  <si>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</si>
  <si>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</si>
  <si>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</si>
  <si>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</si>
  <si>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</si>
  <si>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</si>
  <si>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</si>
  <si>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</si>
  <si>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</si>
  <si>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</si>
  <si>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</si>
  <si>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</si>
  <si>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</si>
  <si>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</si>
  <si>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</si>
  <si>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</si>
  <si>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</si>
  <si>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</si>
  <si>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</si>
  <si>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</si>
  <si>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</si>
  <si>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</si>
  <si>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</si>
  <si>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</si>
  <si>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</si>
  <si>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</si>
  <si>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</si>
  <si>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</si>
  <si>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</si>
  <si>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</si>
  <si>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</si>
  <si>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</si>
  <si>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</si>
  <si>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</si>
  <si>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</si>
  <si>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</si>
  <si>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</si>
  <si>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</si>
  <si>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</si>
  <si>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</si>
  <si>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</si>
  <si>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</si>
  <si>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</si>
  <si>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</si>
  <si>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</si>
  <si>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</si>
  <si>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</si>
  <si>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</si>
  <si>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</si>
  <si>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</si>
  <si>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</si>
  <si>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</si>
  <si>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</si>
  <si>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</si>
  <si>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</si>
  <si>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</si>
  <si>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</si>
  <si>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</si>
  <si>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</si>
  <si>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</si>
  <si>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</si>
  <si>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</si>
  <si>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</si>
  <si>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</si>
  <si>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</si>
  <si>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</si>
  <si>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</si>
  <si>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</si>
  <si>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</si>
  <si>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</si>
  <si>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</si>
  <si>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</si>
  <si>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</si>
  <si>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</si>
  <si>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</si>
  <si>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</si>
  <si>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</si>
  <si>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</si>
  <si>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</si>
  <si>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</si>
  <si>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</si>
  <si>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</si>
  <si>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</si>
  <si>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</si>
  <si>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</si>
  <si>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</si>
  <si>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</si>
  <si>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</si>
  <si>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</si>
  <si>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</si>
  <si>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</si>
  <si>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</si>
  <si>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</si>
  <si>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</si>
  <si>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</si>
  <si>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</si>
  <si>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</si>
  <si>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</si>
  <si>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</si>
  <si>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</si>
  <si>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</si>
  <si>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</si>
  <si>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</si>
  <si>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</si>
  <si>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</si>
  <si>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</si>
  <si>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</si>
  <si>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</si>
  <si>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</si>
  <si>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</si>
  <si>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</si>
  <si>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</si>
  <si>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</si>
  <si>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</si>
  <si>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</si>
  <si>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</si>
  <si>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</si>
  <si>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</si>
  <si>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</si>
  <si>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</si>
  <si>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</si>
  <si>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</si>
  <si>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</si>
  <si>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</si>
  <si>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</si>
  <si>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</si>
  <si>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</si>
  <si>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</si>
  <si>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</si>
  <si>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</si>
  <si>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</si>
  <si>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</si>
  <si>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</si>
  <si>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</si>
  <si>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</si>
  <si>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</si>
  <si>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</si>
  <si>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</si>
  <si>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</si>
  <si>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</si>
  <si>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</si>
  <si>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</si>
  <si>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</si>
  <si>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</si>
  <si>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</si>
  <si>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</si>
  <si>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</si>
  <si>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</si>
  <si>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</si>
  <si>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</si>
  <si>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</si>
  <si>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</si>
  <si>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</si>
  <si>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</si>
  <si>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</si>
  <si>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</si>
  <si>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</si>
  <si>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</si>
  <si>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</si>
  <si>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</si>
  <si>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</si>
  <si>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</si>
  <si>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</si>
  <si>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</si>
  <si>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</si>
  <si>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</si>
  <si>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</si>
  <si>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</si>
  <si>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</si>
  <si>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</si>
  <si>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</si>
  <si>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</si>
  <si>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</si>
  <si>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</si>
  <si>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</si>
  <si>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</si>
  <si>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</si>
  <si>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</si>
  <si>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</si>
  <si>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</si>
  <si>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</si>
  <si>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</si>
  <si>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</si>
  <si>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</si>
  <si>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</si>
  <si>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</si>
  <si>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</si>
  <si>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</si>
  <si>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</si>
  <si>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</si>
  <si>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</si>
  <si>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</si>
  <si>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</si>
  <si>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</si>
  <si>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</si>
  <si>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</si>
  <si>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</si>
  <si>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</si>
  <si>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</si>
  <si>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</si>
  <si>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</si>
  <si>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</si>
  <si>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</si>
  <si>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</si>
  <si>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</si>
  <si>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</si>
  <si>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</si>
  <si>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</si>
  <si>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</si>
  <si>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</si>
  <si>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</si>
  <si>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</si>
  <si>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</si>
  <si>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</si>
  <si>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</si>
  <si>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</si>
  <si>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</si>
  <si>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</si>
  <si>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</si>
  <si>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</si>
  <si>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</si>
  <si>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</si>
  <si>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</si>
  <si>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</si>
  <si>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</si>
  <si>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</si>
  <si>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</si>
  <si>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</si>
  <si>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</si>
  <si>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</si>
  <si>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</si>
  <si>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</si>
  <si>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</si>
  <si>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</si>
  <si>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</si>
  <si>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</si>
  <si>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</si>
  <si>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</si>
  <si>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</si>
  <si>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</si>
  <si>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</si>
  <si>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</si>
  <si>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</si>
  <si>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</si>
  <si>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</si>
  <si>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</si>
  <si>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</si>
  <si>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</si>
  <si>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</si>
  <si>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</si>
  <si>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</si>
  <si>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</si>
  <si>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</si>
  <si>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</si>
  <si>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</si>
  <si>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</si>
  <si>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</si>
  <si>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</si>
  <si>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</si>
  <si>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</si>
  <si>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</si>
  <si>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</si>
  <si>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</si>
  <si>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</si>
  <si>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</si>
  <si>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</si>
  <si>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</si>
  <si>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</si>
  <si>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</si>
  <si>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</si>
  <si>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</si>
  <si>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</si>
  <si>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</si>
  <si>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</si>
  <si>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</si>
  <si>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</si>
  <si>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</si>
  <si>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</si>
  <si>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</si>
  <si>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</si>
  <si>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</si>
  <si>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</si>
  <si>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</si>
  <si>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</si>
  <si>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</si>
  <si>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</si>
  <si>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</si>
  <si>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</si>
  <si>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</si>
  <si>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</si>
  <si>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</si>
  <si>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</si>
  <si>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</si>
  <si>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</si>
  <si>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</si>
  <si>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</si>
  <si>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</si>
  <si>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</si>
  <si>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</si>
  <si>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</si>
  <si>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</si>
  <si>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</si>
  <si>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</si>
  <si>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</si>
  <si>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</si>
  <si>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</si>
  <si>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</si>
  <si>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</si>
  <si>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</si>
  <si>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</si>
  <si>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</si>
  <si>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</si>
  <si>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</si>
  <si>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</si>
  <si>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</si>
  <si>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</si>
  <si>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</si>
  <si>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</si>
  <si>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</si>
  <si>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</si>
  <si>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</si>
  <si>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</si>
  <si>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</si>
  <si>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</si>
  <si>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</si>
  <si>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</si>
  <si>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</si>
  <si>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</si>
  <si>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</si>
  <si>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</si>
  <si>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</si>
  <si>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</si>
  <si>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</si>
  <si>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</si>
  <si>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</si>
  <si>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</si>
  <si>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</si>
  <si>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</si>
  <si>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</si>
  <si>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</si>
  <si>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</si>
  <si>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</si>
  <si>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</si>
  <si>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</si>
  <si>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</si>
  <si>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</si>
  <si>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</si>
  <si>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</si>
  <si>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</si>
  <si>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</si>
  <si>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</si>
  <si>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</si>
  <si>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</si>
  <si>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</si>
  <si>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</si>
  <si>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</si>
  <si>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</si>
  <si>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</si>
  <si>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</si>
  <si>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</si>
  <si>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</si>
  <si>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</si>
  <si>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</si>
  <si>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</si>
  <si>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</si>
  <si>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</si>
  <si>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</si>
  <si>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</si>
  <si>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</si>
  <si>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</si>
  <si>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</si>
  <si>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</si>
  <si>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</si>
  <si>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</si>
  <si>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</si>
  <si>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</si>
  <si>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</si>
  <si>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</si>
  <si>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</si>
  <si>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</si>
  <si>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</si>
  <si>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</si>
  <si>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</si>
  <si>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</si>
  <si>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</si>
  <si>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</si>
  <si>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</si>
  <si>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</si>
  <si>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</si>
  <si>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</si>
  <si>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</si>
  <si>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</si>
  <si>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</si>
  <si>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</si>
  <si>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</si>
  <si>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</si>
  <si>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</si>
  <si>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</si>
  <si>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</si>
  <si>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</si>
  <si>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</si>
  <si>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</si>
  <si>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</si>
  <si>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</si>
  <si>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</si>
  <si>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</si>
  <si>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</si>
  <si>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</si>
  <si>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</si>
  <si>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</si>
  <si>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</si>
  <si>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</si>
  <si>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</si>
  <si>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</si>
  <si>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</si>
  <si>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</si>
  <si>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</si>
  <si>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</si>
  <si>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</si>
  <si>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</si>
  <si>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</si>
  <si>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</si>
  <si>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</si>
  <si>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</si>
  <si>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</si>
  <si>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</si>
  <si>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</si>
  <si>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</si>
  <si>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</si>
  <si>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</si>
  <si>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</si>
  <si>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</si>
  <si>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</si>
  <si>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</si>
  <si>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</si>
  <si>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</si>
  <si>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</si>
  <si>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</si>
  <si>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</si>
  <si>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</si>
  <si>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</si>
  <si>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</si>
  <si>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</si>
  <si>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</si>
  <si>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</si>
  <si>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</si>
  <si>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</si>
  <si>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</si>
  <si>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</si>
  <si>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</si>
  <si>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</si>
  <si>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</si>
  <si>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</si>
  <si>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</si>
  <si>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</si>
  <si>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</si>
  <si>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</si>
  <si>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</si>
  <si>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</si>
  <si>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</si>
  <si>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</si>
  <si>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</si>
  <si>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</si>
  <si>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</si>
  <si>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</si>
  <si>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</si>
  <si>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</si>
  <si>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</si>
  <si>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</si>
  <si>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</si>
  <si>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</si>
  <si>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</si>
  <si>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</si>
  <si>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</si>
  <si>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</si>
  <si>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</si>
  <si>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</si>
  <si>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</si>
  <si>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</si>
  <si>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</si>
  <si>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</si>
  <si>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</si>
  <si>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</si>
  <si>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</si>
  <si>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</si>
  <si>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</si>
  <si>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</si>
  <si>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</si>
  <si>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</si>
  <si>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</si>
  <si>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</si>
  <si>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</si>
  <si>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</si>
  <si>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</si>
  <si>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</si>
  <si>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</si>
  <si>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</si>
  <si>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</si>
  <si>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</si>
  <si>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</si>
  <si>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</si>
  <si>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</si>
  <si>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</si>
  <si>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</si>
  <si>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</si>
  <si>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</si>
  <si>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</si>
  <si>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</si>
  <si>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</si>
  <si>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</si>
  <si>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</si>
  <si>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</si>
  <si>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</si>
  <si>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</si>
  <si>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</si>
  <si>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</si>
  <si>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</si>
  <si>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</si>
  <si>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</si>
  <si>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</si>
  <si>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</si>
  <si>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</si>
  <si>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</si>
  <si>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</si>
  <si>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</si>
  <si>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</si>
  <si>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</si>
  <si>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</si>
  <si>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</si>
  <si>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</si>
  <si>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</si>
  <si>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</si>
  <si>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</si>
  <si>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</si>
  <si>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</si>
  <si>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</si>
  <si>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</si>
  <si>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</si>
  <si>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</si>
  <si>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</si>
  <si>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</si>
  <si>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</si>
  <si>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</si>
  <si>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</si>
  <si>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</si>
  <si>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</si>
  <si>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</si>
  <si>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</si>
  <si>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</si>
  <si>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</si>
  <si>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</si>
  <si>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</si>
  <si>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</si>
  <si>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</si>
  <si>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</si>
  <si>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</si>
  <si>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</si>
  <si>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</si>
  <si>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</si>
  <si>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</si>
  <si>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</si>
  <si>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</si>
  <si>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</si>
  <si>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</si>
  <si>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</si>
  <si>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</si>
  <si>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</si>
  <si>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</si>
  <si>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</si>
  <si>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</si>
  <si>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</si>
  <si>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</si>
  <si>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</si>
  <si>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</si>
  <si>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</si>
  <si>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</si>
  <si>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</si>
  <si>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</si>
  <si>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</si>
  <si>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</si>
  <si>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</si>
  <si>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</si>
  <si>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</si>
  <si>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</si>
  <si>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</si>
  <si>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</si>
  <si>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</si>
  <si>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</si>
  <si>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</si>
  <si>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</si>
  <si>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</si>
  <si>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</si>
  <si>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</si>
  <si>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</si>
  <si>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</si>
  <si>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</si>
  <si>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</si>
  <si>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</si>
  <si>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</si>
  <si>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</si>
  <si>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</si>
  <si>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</si>
  <si>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</si>
  <si>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</si>
  <si>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</si>
  <si>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</si>
  <si>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</si>
  <si>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</si>
  <si>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</si>
  <si>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</si>
  <si>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</si>
  <si>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</si>
  <si>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</si>
  <si>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</si>
  <si>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</si>
  <si>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</si>
  <si>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</si>
  <si>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</si>
  <si>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</si>
  <si>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</si>
  <si>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</si>
  <si>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</si>
  <si>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</si>
  <si>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</si>
  <si>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</si>
  <si>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</si>
  <si>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</si>
  <si>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</si>
  <si>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</si>
  <si>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</si>
  <si>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</si>
  <si>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</si>
  <si>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</si>
  <si>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</si>
  <si>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</si>
  <si>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</si>
  <si>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</si>
  <si>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</si>
  <si>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</si>
  <si>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</si>
  <si>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</si>
  <si>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</si>
  <si>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</si>
  <si>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</si>
  <si>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</si>
  <si>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</si>
  <si>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</si>
  <si>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</si>
  <si>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</si>
  <si>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</si>
  <si>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</si>
  <si>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</si>
  <si>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</si>
  <si>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</si>
  <si>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</si>
  <si>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</si>
  <si>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</si>
  <si>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</si>
  <si>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</si>
  <si>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</si>
  <si>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</si>
  <si>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</si>
  <si>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</si>
  <si>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</si>
  <si>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</si>
  <si>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</si>
  <si>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</si>
  <si>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</si>
  <si>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</si>
  <si>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</si>
  <si>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</si>
  <si>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</si>
  <si>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</si>
  <si>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</si>
  <si>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</si>
  <si>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</si>
  <si>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</si>
  <si>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</si>
  <si>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</si>
  <si>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</si>
  <si>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</si>
  <si>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</si>
  <si>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</si>
  <si>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</si>
  <si>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</si>
  <si>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</si>
  <si>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</si>
  <si>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</si>
  <si>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</si>
  <si>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</si>
  <si>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</si>
  <si>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</si>
  <si>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</si>
  <si>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</si>
  <si>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</si>
  <si>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</si>
  <si>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</si>
  <si>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</si>
  <si>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</si>
  <si>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</si>
  <si>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</si>
  <si>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</si>
  <si>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</si>
  <si>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</si>
  <si>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</si>
  <si>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</si>
  <si>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</si>
  <si>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</si>
  <si>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</si>
  <si>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</si>
  <si>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</si>
  <si>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</si>
  <si>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</si>
  <si>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</si>
  <si>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</si>
  <si>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</si>
  <si>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</si>
  <si>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</si>
  <si>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</si>
  <si>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</si>
  <si>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</si>
  <si>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</si>
  <si>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</si>
  <si>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</si>
  <si>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</si>
  <si>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</si>
  <si>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</si>
  <si>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</si>
  <si>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</si>
  <si>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</si>
  <si>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</si>
  <si>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</si>
  <si>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</si>
  <si>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</si>
  <si>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</si>
  <si>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</si>
  <si>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</si>
  <si>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</si>
  <si>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</si>
  <si>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</si>
  <si>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</si>
  <si>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</si>
  <si>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</si>
  <si>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</si>
  <si>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</si>
  <si>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</si>
  <si>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</si>
  <si>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</si>
  <si>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</si>
  <si>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</si>
  <si>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</si>
  <si>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</si>
  <si>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</si>
  <si>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</si>
  <si>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</si>
  <si>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</si>
  <si>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</si>
  <si>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</si>
  <si>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</si>
  <si>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</si>
  <si>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</si>
  <si>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</si>
  <si>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</si>
  <si>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</si>
  <si>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</si>
  <si>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</si>
  <si>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</si>
  <si>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</si>
  <si>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</si>
  <si>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</si>
  <si>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</si>
  <si>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</si>
  <si>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</si>
  <si>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</si>
  <si>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</si>
  <si>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</si>
  <si>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</si>
  <si>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</si>
  <si>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</si>
  <si>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</si>
  <si>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</si>
  <si>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</si>
  <si>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</si>
  <si>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</si>
  <si>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</si>
  <si>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</si>
  <si>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</si>
  <si>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</si>
  <si>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</si>
  <si>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</si>
  <si>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</si>
  <si>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</si>
  <si>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</si>
  <si>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</si>
  <si>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</si>
  <si>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</si>
  <si>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</si>
  <si>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</si>
  <si>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</si>
  <si>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</si>
  <si>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</si>
  <si>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</si>
  <si>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</si>
  <si>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</si>
  <si>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</si>
  <si>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</si>
  <si>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</si>
  <si>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</si>
  <si>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</si>
  <si>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</si>
  <si>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</si>
  <si>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</si>
  <si>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</si>
  <si>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</si>
  <si>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</si>
  <si>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</si>
  <si>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</si>
  <si>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</si>
  <si>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</si>
  <si>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</si>
  <si>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</si>
  <si>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</si>
  <si>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</si>
  <si>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</si>
  <si>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</si>
  <si>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</si>
  <si>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</si>
  <si>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</si>
  <si>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</si>
  <si>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</si>
  <si>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</si>
  <si>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</si>
  <si>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</si>
  <si>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</si>
  <si>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</si>
  <si>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</si>
  <si>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</si>
  <si>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</si>
  <si>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</si>
  <si>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</si>
  <si>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</si>
  <si>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</si>
  <si>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</si>
  <si>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</si>
  <si>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</si>
  <si>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</si>
  <si>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</si>
  <si>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</si>
  <si>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</si>
  <si>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</si>
  <si>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</si>
  <si>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</si>
  <si>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</si>
  <si>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</si>
  <si>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</si>
  <si>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</si>
  <si>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</si>
  <si>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</si>
  <si>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</si>
  <si>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</si>
  <si>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</si>
  <si>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</si>
  <si>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</si>
  <si>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</si>
  <si>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</si>
  <si>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</si>
  <si>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</si>
  <si>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</si>
  <si>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</si>
  <si>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</si>
  <si>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</si>
  <si>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</si>
  <si>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</si>
  <si>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</si>
  <si>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</si>
  <si>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</si>
  <si>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</si>
  <si>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</si>
  <si>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</si>
  <si>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</si>
  <si>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</si>
  <si>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</si>
  <si>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</si>
  <si>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</si>
  <si>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</si>
  <si>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</si>
  <si>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</si>
  <si>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</si>
  <si>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</si>
  <si>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</si>
  <si>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</si>
  <si>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</si>
  <si>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</si>
  <si>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</si>
  <si>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</si>
  <si>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</si>
  <si>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</si>
  <si>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</si>
  <si>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</si>
  <si>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</si>
  <si>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</si>
  <si>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</si>
  <si>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</si>
  <si>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</si>
  <si>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</si>
  <si>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</si>
  <si>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</si>
  <si>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</si>
  <si>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</si>
  <si>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</si>
  <si>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</si>
  <si>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</si>
  <si>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</si>
  <si>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</si>
  <si>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</si>
  <si>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</si>
  <si>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</si>
  <si>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</si>
  <si>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</si>
  <si>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</si>
  <si>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</si>
  <si>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</si>
  <si>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</si>
  <si>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</si>
  <si>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</si>
  <si>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</si>
  <si>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</si>
  <si>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</si>
  <si>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</si>
  <si>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</si>
  <si>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</si>
  <si>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</si>
  <si>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</si>
  <si>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</si>
  <si>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</si>
  <si>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</si>
  <si>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</si>
  <si>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</si>
  <si>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</si>
  <si>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</si>
  <si>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</si>
  <si>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</si>
  <si>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</si>
  <si>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</si>
  <si>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</si>
  <si>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</si>
  <si>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</si>
  <si>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</si>
  <si>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</si>
  <si>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</si>
  <si>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</si>
  <si>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</si>
  <si>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</si>
  <si>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</si>
  <si>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</si>
  <si>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</si>
  <si>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</si>
  <si>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</si>
  <si>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</si>
  <si>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</si>
  <si>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</si>
  <si>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</si>
  <si>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</si>
  <si>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</si>
  <si>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</si>
  <si>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</si>
  <si>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</si>
  <si>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</si>
  <si>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</si>
  <si>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</si>
  <si>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</si>
  <si>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</si>
  <si>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</si>
  <si>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</si>
  <si>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</si>
  <si>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</si>
  <si>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</si>
  <si>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</si>
  <si>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</si>
  <si>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</si>
  <si>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</si>
  <si>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</si>
  <si>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</si>
  <si>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</si>
  <si>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</si>
  <si>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</si>
  <si>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</si>
  <si>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</si>
  <si>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</si>
  <si>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</si>
  <si>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</si>
  <si>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</si>
  <si>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</si>
  <si>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</si>
  <si>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</si>
  <si>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</si>
  <si>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</si>
  <si>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</si>
  <si>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</si>
  <si>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</si>
  <si>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</si>
  <si>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</si>
  <si>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</si>
  <si>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</si>
  <si>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</si>
  <si>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</si>
  <si>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</si>
  <si>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</si>
  <si>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</si>
  <si>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</si>
  <si>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</si>
  <si>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</si>
  <si>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</si>
  <si>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</si>
  <si>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</si>
  <si>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</si>
  <si>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</si>
  <si>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</si>
  <si>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</si>
  <si>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</si>
  <si>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</si>
  <si>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</si>
  <si>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</si>
  <si>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</si>
  <si>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</si>
  <si>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</si>
  <si>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</si>
  <si>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</si>
  <si>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</si>
  <si>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</si>
  <si>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</si>
  <si>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</si>
  <si>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</si>
  <si>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</si>
  <si>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</si>
  <si>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</si>
  <si>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</si>
  <si>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</si>
  <si>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</si>
  <si>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</si>
  <si>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</si>
  <si>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</si>
  <si>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</si>
  <si>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</si>
  <si>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</si>
  <si>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</si>
  <si>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</si>
  <si>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</si>
  <si>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</si>
  <si>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</si>
  <si>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</si>
  <si>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</si>
  <si>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</si>
  <si>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</si>
  <si>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</si>
  <si>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</si>
  <si>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</si>
  <si>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</si>
  <si>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</si>
  <si>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</si>
  <si>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</si>
  <si>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</si>
  <si>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</si>
  <si>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</si>
  <si>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</si>
  <si>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</si>
  <si>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</si>
  <si>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</si>
  <si>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</si>
  <si>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</si>
  <si>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</si>
  <si>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</si>
  <si>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</si>
  <si>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</si>
  <si>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</si>
  <si>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</si>
  <si>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</si>
  <si>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</si>
  <si>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</si>
  <si>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</si>
  <si>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</si>
  <si>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</si>
  <si>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</si>
  <si>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</si>
  <si>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</si>
  <si>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</si>
  <si>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</si>
  <si>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</si>
  <si>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</si>
  <si>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</si>
  <si>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</si>
  <si>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</si>
  <si>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</si>
  <si>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</si>
  <si>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</si>
  <si>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</si>
  <si>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</si>
  <si>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</si>
  <si>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</si>
  <si>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</si>
  <si>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</si>
  <si>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</si>
  <si>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</si>
  <si>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</si>
  <si>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</si>
  <si>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</si>
  <si>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</si>
  <si>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</si>
  <si>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</si>
  <si>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</si>
  <si>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</si>
  <si>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</si>
  <si>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</si>
  <si>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</si>
  <si>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</si>
  <si>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</si>
  <si>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</si>
  <si>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</si>
  <si>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</si>
  <si>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</si>
  <si>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</si>
  <si>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</si>
  <si>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</si>
  <si>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</si>
  <si>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</si>
  <si>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</si>
  <si>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</si>
  <si>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</si>
  <si>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</si>
  <si>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</si>
  <si>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</si>
  <si>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</si>
  <si>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</si>
  <si>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</si>
  <si>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</si>
  <si>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</si>
  <si>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</si>
  <si>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</si>
  <si>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</si>
  <si>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</si>
  <si>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</si>
  <si>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</si>
  <si>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</si>
  <si>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</si>
  <si>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</si>
  <si>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</si>
  <si>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</si>
  <si>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</si>
  <si>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</si>
  <si>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</si>
  <si>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</si>
  <si>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</si>
  <si>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</si>
  <si>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</si>
  <si>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</si>
  <si>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</si>
  <si>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</si>
  <si>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</si>
  <si>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</si>
  <si>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</si>
  <si>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</si>
  <si>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</si>
  <si>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</si>
  <si>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</si>
  <si>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</si>
  <si>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</si>
  <si>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</si>
  <si>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</si>
  <si>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</si>
  <si>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</si>
  <si>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</si>
  <si>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</si>
  <si>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</si>
  <si>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</si>
  <si>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</si>
  <si>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</si>
  <si>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</si>
  <si>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</si>
  <si>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</si>
  <si>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</si>
  <si>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</si>
  <si>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</si>
  <si>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</si>
  <si>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</si>
  <si>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</si>
  <si>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</si>
  <si>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</si>
  <si>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</si>
  <si>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</si>
  <si>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</si>
  <si>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</si>
  <si>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</si>
  <si>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</si>
  <si>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</si>
  <si>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</si>
  <si>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</si>
  <si>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</si>
  <si>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</si>
  <si>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</si>
  <si>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</si>
  <si>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</si>
  <si>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</si>
  <si>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</si>
  <si>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</si>
  <si>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</si>
  <si>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</si>
  <si>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</si>
  <si>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</si>
  <si>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</si>
  <si>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</si>
  <si>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</si>
  <si>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</si>
  <si>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</si>
  <si>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</si>
  <si>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</si>
  <si>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</si>
  <si>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</si>
  <si>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</si>
  <si>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</si>
  <si>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</si>
  <si>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</si>
  <si>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</si>
  <si>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</si>
  <si>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</si>
  <si>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</si>
  <si>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</si>
  <si>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</si>
  <si>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</si>
  <si>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</si>
  <si>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</si>
  <si>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</si>
  <si>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</si>
  <si>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</si>
  <si>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</si>
  <si>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</si>
  <si>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</si>
  <si>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</si>
  <si>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</si>
  <si>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</si>
  <si>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</si>
  <si>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</si>
  <si>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</si>
  <si>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</si>
  <si>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</si>
  <si>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</si>
  <si>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</si>
  <si>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</si>
  <si>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</si>
  <si>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</si>
  <si>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</si>
  <si>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</si>
  <si>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</si>
  <si>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</si>
  <si>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</si>
  <si>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</si>
  <si>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</si>
  <si>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</si>
  <si>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</si>
  <si>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</si>
  <si>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</si>
  <si>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</si>
  <si>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</si>
  <si>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</si>
  <si>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</si>
  <si>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</si>
  <si>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</si>
  <si>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</si>
  <si>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</si>
  <si>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</si>
  <si>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</si>
  <si>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</si>
  <si>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</si>
  <si>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</si>
  <si>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</si>
  <si>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</si>
  <si>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</si>
  <si>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</si>
  <si>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</si>
  <si>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</si>
  <si>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</si>
  <si>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</si>
  <si>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</si>
  <si>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</si>
  <si>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</si>
  <si>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</si>
  <si>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</si>
  <si>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</si>
  <si>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</si>
  <si>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</si>
  <si>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</si>
  <si>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</si>
  <si>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</si>
  <si>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</si>
  <si>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</si>
  <si>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</si>
  <si>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</si>
  <si>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</si>
  <si>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</si>
  <si>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</si>
  <si>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</si>
  <si>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</si>
  <si>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</si>
  <si>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</si>
  <si>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</si>
  <si>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</si>
  <si>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</si>
  <si>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</si>
  <si>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</si>
  <si>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</si>
  <si>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</si>
  <si>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</si>
  <si>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</si>
  <si>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</si>
  <si>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</si>
  <si>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</si>
  <si>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</si>
  <si>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</si>
  <si>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</si>
  <si>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</si>
  <si>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</si>
  <si>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</si>
  <si>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</si>
  <si>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</si>
  <si>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</si>
  <si>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</si>
  <si>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</si>
  <si>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</si>
  <si>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</si>
  <si>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</si>
  <si>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</si>
  <si>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</si>
  <si>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</si>
  <si>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</si>
  <si>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</si>
  <si>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</si>
  <si>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</si>
  <si>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</si>
  <si>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</si>
  <si>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</si>
  <si>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</si>
  <si>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</si>
  <si>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</si>
  <si>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</si>
  <si>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</si>
  <si>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</si>
  <si>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</si>
  <si>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</si>
  <si>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</si>
  <si>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</si>
  <si>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</si>
  <si>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</si>
  <si>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</si>
  <si>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</si>
  <si>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</si>
  <si>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</si>
  <si>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</si>
  <si>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</si>
  <si>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</si>
  <si>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</si>
  <si>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</si>
  <si>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</si>
  <si>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</si>
  <si>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</si>
  <si>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</si>
  <si>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</si>
  <si>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</si>
  <si>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</si>
  <si>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</si>
  <si>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</si>
  <si>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</si>
  <si>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</si>
  <si>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</si>
  <si>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</si>
  <si>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</si>
  <si>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</si>
  <si>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</si>
  <si>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</si>
  <si>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</si>
  <si>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</si>
  <si>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</si>
  <si>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</si>
  <si>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</si>
  <si>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</si>
  <si>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</si>
  <si>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</si>
  <si>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</si>
  <si>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</si>
  <si>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</si>
  <si>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</si>
  <si>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</si>
  <si>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</si>
  <si>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</si>
  <si>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</si>
  <si>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</si>
  <si>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</si>
  <si>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</si>
  <si>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</si>
  <si>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</si>
  <si>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</si>
  <si>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</si>
  <si>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</si>
  <si>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</si>
  <si>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</si>
  <si>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</si>
  <si>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</si>
  <si>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</si>
  <si>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</si>
  <si>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</si>
  <si>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</si>
  <si>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</si>
  <si>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</si>
  <si>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</si>
  <si>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</si>
  <si>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</si>
  <si>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</si>
  <si>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</si>
  <si>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</si>
  <si>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</si>
  <si>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</si>
  <si>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</si>
  <si>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</si>
  <si>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</si>
  <si>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</si>
  <si>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</si>
  <si>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</si>
  <si>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</si>
  <si>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</si>
  <si>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</si>
  <si>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</si>
  <si>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</si>
  <si>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</si>
  <si>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</si>
  <si>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</si>
  <si>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</si>
  <si>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</si>
  <si>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</si>
  <si>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</si>
  <si>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</si>
  <si>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</si>
  <si>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</si>
  <si>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</si>
  <si>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</si>
  <si>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</si>
  <si>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</si>
  <si>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</si>
  <si>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</si>
  <si>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</si>
  <si>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</si>
  <si>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</si>
  <si>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</si>
  <si>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</si>
  <si>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</si>
  <si>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</si>
  <si>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</si>
  <si>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</si>
  <si>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</si>
  <si>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</si>
  <si>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</si>
  <si>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</si>
  <si>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</si>
  <si>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</si>
  <si>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</si>
  <si>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</si>
  <si>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</si>
  <si>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</si>
  <si>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</si>
  <si>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</si>
  <si>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</si>
  <si>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</si>
  <si>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</si>
  <si>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</si>
  <si>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</si>
  <si>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</si>
  <si>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</si>
  <si>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</si>
  <si>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</si>
  <si>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</si>
  <si>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</si>
  <si>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</si>
  <si>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</si>
  <si>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</si>
  <si>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</si>
  <si>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</si>
  <si>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</si>
  <si>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</si>
  <si>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</si>
  <si>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</si>
  <si>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</si>
  <si>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</si>
  <si>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</si>
  <si>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</si>
  <si>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</si>
  <si>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</si>
  <si>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</si>
  <si>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</si>
  <si>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</si>
  <si>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</si>
  <si>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</si>
  <si>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</si>
  <si>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</si>
  <si>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</si>
  <si>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</si>
  <si>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</si>
  <si>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</si>
  <si>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</si>
  <si>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</si>
  <si>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</si>
  <si>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</si>
  <si>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</si>
  <si>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</si>
  <si>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</si>
  <si>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</si>
  <si>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</si>
  <si>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</si>
  <si>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</si>
  <si>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</si>
  <si>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</si>
  <si>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</si>
  <si>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</si>
  <si>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</si>
  <si>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</si>
  <si>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</si>
  <si>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</si>
  <si>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</si>
  <si>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</si>
  <si>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</si>
  <si>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</si>
  <si>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</si>
  <si>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</si>
  <si>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</si>
  <si>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</si>
  <si>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</si>
  <si>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</si>
  <si>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</si>
  <si>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</si>
  <si>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</si>
  <si>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</si>
  <si>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</si>
  <si>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</si>
  <si>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</si>
  <si>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</si>
  <si>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</si>
  <si>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</si>
  <si>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</si>
  <si>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</si>
  <si>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</si>
  <si>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</si>
  <si>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</si>
  <si>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</si>
  <si>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</si>
  <si>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</si>
  <si>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</si>
  <si>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</si>
  <si>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</si>
  <si>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</si>
  <si>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</si>
  <si>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</si>
  <si>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</si>
  <si>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</si>
  <si>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</si>
  <si>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</si>
  <si>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</si>
  <si>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</si>
  <si>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</si>
  <si>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</si>
  <si>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</si>
  <si>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</si>
  <si>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</si>
  <si>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</si>
  <si>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</si>
  <si>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</si>
  <si>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</si>
  <si>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</si>
  <si>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</si>
  <si>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</si>
  <si>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</si>
  <si>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</si>
  <si>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</si>
  <si>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</si>
  <si>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</si>
  <si>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</si>
  <si>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</si>
  <si>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</si>
  <si>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</si>
  <si>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</si>
  <si>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</si>
  <si>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</si>
  <si>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</si>
  <si>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</si>
  <si>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</si>
  <si>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</si>
  <si>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</si>
  <si>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</si>
  <si>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</si>
  <si>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</si>
  <si>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</si>
  <si>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</si>
  <si>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</si>
  <si>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</si>
  <si>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</si>
  <si>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</si>
  <si>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</si>
  <si>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</si>
  <si>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</si>
  <si>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</si>
  <si>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</si>
  <si>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</si>
  <si>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</si>
  <si>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</si>
  <si>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</si>
  <si>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</si>
  <si>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</si>
  <si>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</si>
  <si>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</si>
  <si>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</si>
  <si>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</si>
  <si>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</si>
  <si>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</si>
  <si>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</si>
  <si>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</si>
  <si>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</si>
  <si>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</si>
  <si>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</si>
  <si>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</si>
  <si>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</si>
  <si>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</si>
  <si>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</si>
  <si>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</si>
  <si>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</si>
  <si>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</si>
  <si>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</si>
  <si>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</si>
  <si>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</si>
  <si>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</si>
  <si>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</si>
  <si>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</si>
  <si>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</si>
  <si>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</si>
  <si>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</si>
  <si>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</si>
  <si>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</si>
  <si>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</si>
  <si>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</si>
  <si>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</si>
  <si>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</si>
  <si>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</si>
  <si>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</si>
  <si>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</si>
  <si>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</si>
  <si>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</si>
  <si>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</si>
  <si>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</si>
  <si>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</si>
  <si>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</si>
  <si>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</si>
  <si>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</si>
  <si>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</si>
  <si>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</si>
  <si>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</si>
  <si>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</si>
  <si>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</si>
  <si>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</si>
  <si>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</si>
  <si>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</si>
  <si>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</si>
  <si>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</si>
  <si>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</si>
  <si>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</si>
  <si>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</si>
  <si>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</si>
  <si>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</si>
  <si>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</si>
  <si>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</si>
  <si>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</si>
  <si>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</si>
  <si>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</si>
  <si>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</si>
  <si>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</si>
  <si>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</si>
  <si>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</si>
  <si>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</si>
  <si>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</si>
  <si>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</si>
  <si>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</si>
  <si>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</si>
  <si>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</si>
  <si>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</si>
  <si>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</si>
  <si>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</si>
  <si>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</si>
  <si>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</si>
  <si>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</si>
  <si>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</si>
  <si>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</si>
  <si>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</si>
  <si>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</si>
  <si>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</si>
  <si>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</si>
  <si>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</si>
  <si>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</si>
  <si>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</si>
  <si>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</si>
  <si>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</si>
  <si>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</si>
  <si>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</si>
  <si>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</si>
  <si>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</si>
  <si>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</si>
  <si>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</si>
  <si>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</si>
  <si>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</si>
  <si>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</si>
  <si>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</si>
  <si>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</si>
  <si>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</si>
  <si>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</si>
  <si>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</si>
  <si>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</si>
  <si>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</si>
  <si>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</si>
  <si>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</si>
  <si>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</si>
  <si>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</si>
  <si>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</si>
  <si>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</si>
  <si>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</si>
  <si>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</si>
  <si>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</si>
  <si>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</si>
  <si>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</si>
  <si>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</si>
  <si>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</si>
  <si>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</si>
  <si>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</si>
  <si>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</si>
  <si>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</si>
  <si>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</si>
  <si>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</si>
  <si>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</si>
  <si>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</si>
  <si>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</si>
  <si>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</si>
  <si>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</si>
  <si>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</si>
  <si>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</si>
  <si>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</si>
  <si>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</si>
  <si>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</si>
  <si>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</si>
  <si>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</si>
  <si>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</si>
  <si>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</si>
  <si>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</si>
  <si>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</si>
  <si>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</si>
  <si>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</si>
  <si>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</si>
  <si>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</si>
  <si>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</si>
  <si>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</si>
  <si>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</si>
  <si>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</si>
  <si>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</si>
  <si>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</si>
  <si>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</si>
  <si>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</si>
  <si>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</si>
  <si>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</si>
  <si>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</si>
  <si>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</si>
  <si>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</si>
  <si>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</si>
  <si>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</si>
  <si>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</si>
  <si>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</si>
  <si>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</si>
  <si>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</si>
  <si>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</si>
  <si>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</si>
  <si>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</si>
  <si>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</si>
  <si>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</si>
  <si>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</si>
  <si>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</si>
  <si>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</si>
  <si>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</si>
  <si>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</si>
  <si>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</si>
  <si>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</si>
  <si>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</si>
  <si>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</si>
  <si>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</si>
  <si>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</si>
  <si>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</si>
  <si>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</si>
  <si>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</si>
  <si>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</si>
  <si>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</si>
  <si>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</si>
  <si>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</si>
  <si>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</si>
  <si>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</si>
  <si>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</si>
  <si>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</si>
  <si>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</si>
  <si>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</si>
  <si>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</si>
  <si>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</si>
  <si>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</si>
  <si>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</si>
  <si>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</si>
  <si>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</si>
  <si>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</si>
  <si>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</si>
  <si>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</si>
  <si>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</si>
  <si>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</si>
  <si>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</si>
  <si>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</si>
  <si>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</si>
  <si>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</si>
  <si>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</si>
  <si>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</si>
  <si>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</si>
  <si>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</si>
  <si>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</si>
  <si>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</si>
  <si>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</si>
  <si>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</si>
  <si>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</si>
  <si>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</si>
  <si>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</si>
  <si>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</si>
  <si>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</si>
  <si>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</si>
  <si>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</si>
  <si>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</si>
  <si>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</si>
  <si>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</si>
  <si>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</si>
  <si>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</si>
  <si>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</si>
  <si>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</si>
  <si>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</si>
  <si>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</si>
  <si>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</si>
  <si>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</si>
  <si>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</si>
  <si>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</si>
  <si>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</si>
  <si>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</si>
  <si>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</si>
  <si>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</si>
  <si>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</si>
  <si>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</si>
  <si>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</si>
  <si>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</si>
  <si>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</si>
  <si>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</si>
  <si>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</si>
  <si>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</si>
  <si>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</si>
  <si>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</si>
  <si>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</si>
  <si>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</si>
  <si>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</si>
  <si>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</si>
  <si>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</si>
  <si>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</si>
  <si>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</si>
  <si>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</si>
  <si>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</si>
  <si>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</si>
  <si>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</si>
  <si>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</si>
  <si>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</si>
  <si>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</si>
  <si>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</si>
  <si>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</si>
  <si>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</si>
  <si>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</si>
  <si>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</si>
  <si>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</si>
  <si>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</si>
  <si>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</si>
  <si>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</si>
  <si>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</si>
  <si>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</si>
  <si>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</si>
  <si>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</si>
  <si>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</si>
  <si>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</si>
  <si>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</si>
  <si>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</si>
  <si>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</si>
  <si>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</si>
  <si>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</si>
  <si>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</si>
  <si>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</si>
  <si>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</si>
  <si>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</si>
  <si>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</si>
  <si>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</si>
  <si>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</si>
  <si>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</si>
  <si>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</si>
  <si>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</si>
  <si>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</si>
  <si>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</si>
  <si>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</si>
  <si>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</si>
  <si>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</si>
  <si>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</si>
  <si>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</si>
  <si>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</si>
  <si>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</si>
  <si>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</si>
  <si>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</si>
  <si>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</si>
  <si>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</si>
  <si>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</si>
  <si>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</si>
  <si>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</si>
  <si>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</si>
  <si>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</si>
  <si>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</si>
  <si>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</si>
  <si>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</si>
  <si>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</si>
  <si>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</si>
  <si>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</si>
  <si>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</si>
  <si>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</si>
  <si>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</si>
  <si>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</si>
  <si>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</si>
  <si>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</si>
  <si>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</si>
  <si>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</si>
  <si>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</si>
  <si>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</si>
  <si>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</si>
  <si>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</si>
  <si>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</si>
  <si>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</si>
  <si>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</si>
  <si>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</si>
  <si>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</si>
  <si>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</si>
  <si>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</si>
  <si>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</si>
  <si>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</si>
  <si>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</si>
  <si>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</si>
  <si>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</si>
  <si>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</si>
  <si>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</si>
  <si>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</si>
  <si>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</si>
  <si>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</si>
  <si>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</si>
  <si>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</si>
  <si>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</si>
  <si>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</si>
  <si>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</si>
  <si>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</si>
  <si>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</si>
  <si>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</si>
  <si>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</si>
  <si>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</si>
  <si>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</si>
  <si>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</si>
  <si>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</si>
  <si>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</si>
  <si>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</si>
  <si>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</si>
  <si>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</si>
  <si>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</si>
  <si>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</si>
  <si>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</si>
  <si>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</si>
  <si>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</si>
  <si>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</si>
  <si>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</si>
  <si>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</si>
  <si>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</si>
  <si>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</si>
  <si>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</si>
  <si>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</si>
  <si>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</si>
  <si>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</si>
  <si>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</si>
  <si>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</si>
  <si>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</si>
  <si>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</si>
  <si>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</si>
  <si>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</si>
  <si>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</si>
  <si>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</si>
  <si>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</si>
  <si>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</si>
  <si>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</si>
  <si>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</si>
  <si>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</si>
  <si>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</si>
  <si>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</si>
  <si>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</si>
  <si>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</si>
  <si>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</si>
  <si>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</si>
  <si>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</si>
  <si>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</si>
  <si>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</si>
  <si>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</si>
  <si>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</si>
  <si>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</si>
  <si>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</si>
  <si>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</si>
  <si>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</si>
  <si>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</si>
  <si>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</si>
  <si>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</si>
  <si>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</si>
  <si>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</si>
  <si>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</si>
  <si>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</si>
  <si>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</si>
  <si>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</si>
  <si>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</si>
  <si>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</si>
  <si>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</si>
  <si>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</si>
  <si>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</si>
  <si>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</si>
  <si>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</si>
  <si>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</si>
  <si>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</si>
  <si>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</si>
  <si>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</si>
  <si>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</si>
  <si>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</si>
  <si>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</si>
  <si>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</si>
  <si>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</si>
  <si>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</si>
  <si>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</si>
  <si>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</si>
  <si>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</si>
  <si>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</si>
  <si>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</si>
  <si>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</si>
  <si>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</si>
  <si>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</si>
  <si>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</si>
  <si>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</si>
  <si>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</si>
  <si>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</si>
  <si>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</si>
  <si>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</si>
  <si>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</si>
  <si>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</si>
  <si>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</si>
  <si>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</si>
  <si>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</si>
  <si>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</si>
  <si>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</si>
  <si>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</si>
  <si>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</si>
  <si>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</si>
  <si>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</si>
  <si>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</si>
  <si>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</si>
  <si>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</si>
  <si>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</si>
  <si>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</si>
  <si>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</si>
  <si>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</si>
  <si>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</si>
  <si>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</si>
  <si>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</si>
  <si>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</si>
  <si>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</si>
  <si>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</si>
  <si>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</si>
  <si>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</si>
  <si>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</si>
  <si>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</si>
  <si>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</si>
  <si>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</si>
  <si>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</si>
  <si>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</si>
  <si>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</si>
  <si>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</si>
  <si>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</si>
  <si>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</si>
  <si>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</si>
  <si>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</si>
  <si>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</si>
  <si>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</si>
  <si>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</si>
  <si>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</si>
  <si>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</si>
  <si>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</si>
  <si>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</si>
  <si>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</si>
  <si>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</si>
  <si>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</si>
  <si>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</si>
  <si>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</si>
  <si>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</si>
  <si>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</si>
  <si>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</si>
  <si>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</si>
  <si>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</si>
  <si>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</si>
  <si>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</si>
  <si>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</si>
  <si>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</si>
  <si>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</si>
  <si>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</si>
  <si>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</si>
  <si>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</si>
  <si>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</si>
  <si>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</si>
  <si>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</si>
  <si>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</si>
  <si>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</si>
  <si>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</si>
  <si>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</si>
  <si>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</si>
  <si>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</si>
  <si>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</si>
  <si>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</si>
  <si>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</si>
  <si>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</si>
  <si>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</si>
  <si>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</si>
  <si>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</si>
  <si>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</si>
  <si>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</si>
  <si>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</si>
  <si>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</si>
  <si>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</si>
  <si>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</si>
  <si>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</si>
  <si>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</si>
  <si>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</si>
  <si>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</si>
  <si>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</si>
  <si>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</si>
  <si>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</si>
  <si>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</si>
  <si>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</si>
  <si>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</si>
  <si>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</si>
  <si>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</si>
  <si>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</si>
  <si>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</si>
  <si>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</si>
  <si>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</si>
  <si>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</si>
  <si>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</si>
  <si>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</si>
  <si>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</si>
  <si>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</si>
  <si>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</si>
  <si>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</si>
  <si>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</si>
  <si>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</si>
  <si>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</si>
  <si>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</si>
  <si>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</si>
  <si>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</si>
  <si>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</si>
  <si>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</si>
  <si>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</si>
  <si>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</si>
  <si>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</si>
  <si>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</si>
  <si>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</si>
  <si>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</si>
  <si>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</si>
  <si>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</si>
  <si>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</si>
  <si>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</si>
  <si>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</si>
  <si>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</si>
  <si>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</si>
  <si>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</si>
  <si>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</si>
  <si>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</si>
  <si>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</si>
  <si>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</si>
  <si>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</si>
  <si>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</si>
  <si>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</si>
  <si>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</si>
  <si>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</si>
  <si>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</si>
  <si>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</si>
  <si>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</si>
  <si>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</si>
  <si>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</si>
  <si>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</si>
  <si>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</si>
  <si>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</si>
  <si>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</si>
  <si>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</si>
  <si>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</si>
  <si>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</si>
  <si>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</si>
  <si>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</si>
  <si>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</si>
  <si>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</si>
  <si>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</si>
  <si>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</si>
  <si>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</si>
  <si>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</si>
  <si>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</si>
  <si>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</si>
  <si>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</si>
  <si>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</si>
  <si>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</si>
  <si>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</si>
  <si>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</si>
  <si>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</si>
  <si>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</si>
  <si>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</si>
  <si>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</si>
  <si>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</si>
  <si>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</si>
  <si>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</si>
  <si>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</si>
  <si>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</si>
  <si>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</si>
  <si>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</si>
  <si>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</si>
  <si>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</si>
  <si>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</si>
  <si>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</si>
  <si>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</si>
  <si>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</si>
  <si>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</si>
  <si>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</si>
  <si>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</si>
  <si>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</si>
  <si>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</si>
  <si>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</si>
  <si>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</si>
  <si>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</si>
  <si>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</si>
  <si>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</si>
  <si>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</si>
  <si>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</si>
  <si>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</si>
  <si>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</si>
  <si>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</si>
  <si>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</si>
  <si>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</si>
  <si>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</si>
  <si>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</si>
  <si>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</si>
  <si>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</si>
  <si>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</si>
  <si>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</si>
  <si>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</si>
  <si>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</si>
  <si>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</si>
  <si>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</si>
  <si>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</si>
  <si>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</si>
  <si>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</si>
  <si>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</si>
  <si>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</si>
  <si>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</si>
  <si>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</si>
  <si>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</si>
  <si>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</si>
  <si>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</si>
  <si>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</si>
  <si>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</si>
  <si>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</si>
  <si>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</si>
  <si>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</si>
  <si>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</si>
  <si>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</si>
  <si>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</si>
  <si>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</si>
  <si>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</si>
  <si>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</si>
  <si>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</si>
  <si>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</si>
  <si>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</si>
  <si>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</si>
  <si>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</si>
  <si>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</si>
  <si>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</si>
  <si>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</si>
  <si>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</si>
  <si>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</si>
  <si>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</si>
  <si>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</si>
  <si>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</si>
  <si>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</si>
  <si>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</si>
  <si>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</si>
  <si>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</si>
  <si>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</si>
  <si>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</si>
  <si>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</si>
  <si>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</si>
  <si>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</si>
  <si>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</si>
  <si>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</si>
  <si>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</si>
  <si>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</si>
  <si>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</si>
  <si>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</si>
  <si>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</si>
  <si>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</si>
  <si>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</si>
  <si>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</si>
  <si>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</si>
  <si>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</si>
  <si>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</si>
  <si>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</si>
  <si>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</si>
  <si>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</si>
  <si>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</si>
  <si>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</si>
  <si>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</si>
  <si>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</si>
  <si>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</si>
  <si>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</si>
  <si>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</si>
  <si>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</si>
  <si>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</si>
  <si>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</si>
  <si>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</si>
  <si>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</si>
  <si>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</si>
  <si>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</si>
  <si>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</si>
  <si>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</si>
  <si>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</si>
  <si>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</si>
  <si>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</si>
  <si>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</si>
  <si>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</si>
  <si>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</si>
  <si>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</si>
  <si>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</si>
  <si>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</si>
  <si>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</si>
  <si>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</si>
  <si>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</si>
  <si>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</si>
  <si>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</si>
  <si>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</si>
  <si>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</si>
  <si>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</si>
  <si>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</si>
  <si>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</si>
  <si>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</si>
  <si>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</si>
  <si>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</si>
  <si>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</si>
  <si>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</si>
  <si>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</si>
  <si>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</si>
  <si>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</si>
  <si>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</si>
  <si>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</si>
  <si>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</si>
  <si>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</si>
  <si>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</si>
  <si>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</si>
  <si>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</si>
  <si>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</si>
  <si>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</si>
  <si>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</si>
  <si>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</si>
  <si>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</si>
  <si>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</si>
  <si>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</si>
  <si>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</si>
  <si>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</si>
  <si>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</si>
  <si>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</si>
  <si>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</si>
  <si>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</si>
  <si>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</si>
  <si>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</si>
  <si>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</si>
  <si>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</si>
  <si>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</si>
  <si>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</si>
  <si>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</si>
  <si>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</si>
  <si>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</si>
  <si>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</si>
  <si>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</si>
  <si>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</si>
  <si>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</si>
  <si>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</si>
  <si>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</si>
  <si>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</si>
  <si>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</si>
  <si>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</si>
  <si>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</si>
  <si>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</si>
  <si>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</si>
  <si>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</si>
  <si>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</si>
  <si>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</si>
  <si>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</si>
  <si>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</si>
  <si>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</si>
  <si>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</si>
  <si>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</si>
  <si>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</si>
  <si>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</si>
  <si>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</si>
  <si>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</si>
  <si>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</si>
  <si>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</si>
  <si>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</si>
  <si>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</si>
  <si>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</si>
  <si>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</si>
  <si>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</si>
  <si>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</si>
  <si>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</si>
  <si>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</si>
  <si>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</si>
  <si>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</si>
  <si>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</si>
  <si>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</si>
  <si>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</si>
  <si>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</si>
  <si>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</si>
  <si>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</si>
  <si>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</si>
  <si>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</si>
  <si>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</si>
  <si>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</si>
  <si>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</si>
  <si>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</si>
  <si>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</si>
  <si>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</si>
  <si>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</si>
  <si>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</si>
  <si>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</si>
  <si>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</si>
  <si>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</si>
  <si>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</si>
  <si>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</si>
  <si>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</si>
  <si>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</si>
  <si>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</si>
  <si>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</si>
  <si>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</si>
  <si>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</si>
  <si>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</si>
  <si>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</si>
  <si>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</si>
  <si>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</si>
  <si>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</si>
  <si>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</si>
  <si>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</si>
  <si>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</si>
  <si>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</si>
  <si>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</si>
  <si>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</si>
  <si>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</si>
  <si>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</si>
  <si>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</si>
  <si>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</si>
  <si>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</si>
  <si>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</si>
  <si>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</si>
  <si>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</si>
  <si>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</si>
  <si>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</si>
  <si>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</si>
  <si>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</si>
  <si>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</si>
  <si>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</si>
  <si>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</si>
  <si>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</si>
  <si>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</si>
  <si>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</si>
  <si>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</si>
  <si>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</si>
  <si>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</si>
  <si>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</si>
  <si>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</si>
  <si>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</si>
  <si>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</si>
  <si>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</si>
  <si>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</si>
  <si>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</si>
  <si>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</si>
  <si>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</si>
  <si>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</si>
  <si>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</si>
  <si>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</si>
  <si>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</si>
  <si>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</si>
  <si>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</si>
  <si>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</si>
  <si>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</si>
  <si>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</si>
  <si>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</si>
  <si>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</si>
  <si>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</si>
  <si>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</si>
  <si>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</si>
  <si>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</si>
  <si>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</si>
  <si>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</si>
  <si>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</si>
  <si>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</si>
  <si>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</si>
  <si>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</si>
  <si>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</si>
  <si>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</si>
  <si>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</si>
  <si>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</si>
  <si>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</si>
  <si>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</si>
  <si>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</si>
  <si>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</si>
  <si>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</si>
  <si>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</si>
  <si>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</si>
  <si>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</si>
  <si>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</si>
  <si>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</si>
  <si>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</si>
  <si>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</si>
  <si>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</si>
  <si>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</si>
  <si>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</si>
  <si>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</si>
  <si>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</si>
  <si>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</si>
  <si>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</si>
  <si>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</si>
  <si>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</si>
  <si>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</si>
  <si>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</si>
  <si>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</si>
  <si>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</si>
  <si>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</si>
  <si>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</si>
  <si>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</si>
  <si>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</si>
  <si>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</si>
  <si>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</si>
  <si>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</si>
  <si>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</si>
  <si>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</si>
  <si>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</si>
  <si>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</si>
  <si>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</si>
  <si>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</si>
  <si>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</si>
  <si>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</si>
  <si>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</si>
  <si>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</si>
  <si>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</si>
  <si>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</si>
  <si>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</si>
  <si>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</si>
  <si>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</si>
  <si>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</si>
  <si>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</si>
  <si>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</si>
  <si>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</si>
  <si>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</si>
  <si>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</si>
  <si>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</si>
  <si>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</si>
  <si>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</si>
  <si>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</si>
  <si>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</si>
  <si>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</si>
  <si>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</si>
  <si>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</si>
  <si>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</si>
  <si>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</si>
  <si>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</si>
  <si>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</si>
  <si>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</si>
  <si>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</si>
  <si>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</si>
  <si>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</si>
  <si>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</si>
  <si>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</si>
  <si>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</si>
  <si>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</si>
  <si>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</si>
  <si>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</si>
  <si>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</si>
  <si>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</si>
  <si>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</si>
  <si>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</si>
  <si>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</si>
  <si>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</si>
  <si>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</si>
  <si>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</si>
  <si>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</si>
  <si>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</si>
  <si>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</si>
  <si>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</si>
  <si>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</si>
  <si>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</si>
  <si>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</si>
  <si>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</si>
  <si>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</si>
  <si>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</si>
  <si>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</si>
  <si>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</si>
  <si>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</si>
  <si>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</si>
  <si>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</si>
  <si>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</si>
  <si>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</si>
  <si>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</si>
  <si>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</si>
  <si>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</si>
  <si>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</si>
  <si>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</si>
  <si>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</si>
  <si>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</si>
  <si>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</si>
  <si>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</si>
  <si>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</si>
  <si>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</si>
  <si>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</si>
  <si>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</si>
  <si>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</si>
  <si>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</si>
  <si>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</si>
  <si>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</si>
  <si>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</si>
  <si>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</si>
  <si>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</si>
  <si>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</si>
  <si>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</si>
  <si>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</si>
  <si>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</si>
  <si>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</si>
  <si>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</si>
  <si>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</si>
  <si>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</si>
  <si>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</si>
  <si>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</si>
  <si>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</si>
  <si>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</si>
  <si>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</si>
  <si>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</si>
  <si>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</si>
  <si>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</si>
  <si>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</si>
  <si>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</si>
  <si>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</si>
  <si>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</si>
  <si>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</si>
  <si>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</si>
  <si>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</si>
  <si>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</si>
  <si>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</si>
  <si>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</si>
  <si>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</si>
  <si>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</si>
  <si>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</si>
  <si>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</si>
  <si>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</si>
  <si>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</si>
  <si>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</si>
  <si>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</si>
  <si>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</si>
  <si>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</si>
  <si>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</si>
  <si>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</si>
  <si>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</si>
  <si>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</si>
  <si>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</si>
  <si>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</si>
  <si>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</si>
  <si>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</si>
  <si>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</si>
  <si>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</si>
  <si>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</si>
  <si>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</si>
  <si>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</si>
  <si>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</si>
  <si>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</si>
  <si>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</si>
  <si>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</si>
  <si>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</si>
  <si>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</si>
  <si>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</si>
  <si>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</si>
  <si>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</si>
  <si>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</si>
  <si>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</si>
  <si>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</si>
  <si>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</si>
  <si>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</si>
  <si>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</si>
  <si>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</si>
  <si>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</si>
  <si>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</si>
  <si>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</si>
  <si>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</si>
  <si>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</si>
  <si>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</si>
  <si>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</si>
  <si>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</si>
  <si>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</si>
  <si>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</si>
  <si>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</si>
  <si>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</si>
  <si>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</si>
  <si>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</si>
  <si>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</si>
  <si>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</si>
  <si>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</si>
  <si>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</si>
  <si>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</si>
  <si>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</si>
  <si>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</si>
  <si>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</si>
  <si>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</si>
  <si>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</si>
  <si>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</si>
  <si>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</si>
  <si>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</si>
  <si>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</si>
  <si>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</si>
  <si>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</si>
  <si>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</si>
  <si>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</si>
  <si>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</si>
  <si>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</si>
  <si>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</si>
  <si>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</si>
  <si>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</si>
  <si>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</si>
  <si>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</si>
  <si>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</si>
  <si>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</si>
  <si>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</si>
  <si>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</si>
  <si>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</si>
  <si>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</si>
  <si>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</si>
  <si>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</si>
  <si>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</si>
  <si>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</si>
  <si>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</si>
  <si>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</si>
  <si>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</si>
  <si>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</si>
  <si>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</si>
  <si>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</si>
  <si>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</si>
  <si>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</si>
  <si>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</si>
  <si>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</si>
  <si>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</si>
  <si>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</si>
  <si>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</si>
  <si>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</si>
  <si>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</si>
  <si>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</si>
  <si>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</si>
  <si>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</si>
  <si>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</si>
  <si>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</si>
  <si>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</si>
  <si>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</si>
  <si>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</si>
  <si>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</si>
  <si>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</si>
  <si>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</si>
  <si>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</si>
  <si>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</si>
  <si>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</si>
  <si>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</si>
  <si>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</si>
  <si>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</si>
  <si>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</si>
  <si>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</si>
  <si>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</si>
  <si>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</si>
  <si>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</si>
  <si>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</si>
  <si>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</si>
  <si>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</si>
  <si>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</si>
  <si>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</si>
  <si>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</si>
  <si>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</si>
  <si>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</si>
  <si>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</si>
  <si>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</si>
  <si>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</si>
  <si>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</si>
  <si>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</si>
  <si>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</si>
  <si>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</si>
  <si>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</si>
  <si>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</si>
  <si>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</si>
  <si>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</si>
  <si>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</si>
  <si>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</si>
  <si>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</si>
  <si>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</si>
  <si>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</si>
  <si>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</si>
  <si>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</si>
  <si>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</si>
  <si>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</si>
  <si>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</si>
  <si>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</si>
  <si>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</si>
  <si>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</si>
  <si>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</si>
  <si>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</si>
  <si>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</si>
  <si>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</si>
  <si>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</si>
  <si>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</si>
  <si>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</si>
  <si>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</si>
  <si>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</si>
  <si>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</si>
  <si>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</si>
  <si>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</si>
  <si>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</si>
  <si>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</si>
  <si>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</si>
  <si>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</si>
  <si>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</si>
  <si>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</si>
  <si>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</si>
  <si>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</si>
  <si>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</si>
  <si>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</si>
  <si>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</si>
  <si>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</si>
  <si>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</si>
  <si>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</si>
  <si>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</si>
  <si>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</si>
  <si>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</si>
  <si>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</si>
  <si>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</si>
  <si>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</si>
  <si>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</si>
  <si>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</si>
  <si>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</si>
  <si>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</si>
  <si>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</si>
  <si>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</si>
  <si>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</si>
  <si>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</si>
  <si>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</si>
  <si>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</si>
  <si>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</si>
  <si>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</si>
  <si>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</si>
  <si>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</si>
  <si>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</si>
  <si>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</si>
  <si>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</si>
  <si>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</si>
  <si>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</si>
  <si>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</si>
  <si>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</si>
  <si>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</si>
  <si>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</si>
  <si>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</si>
  <si>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</si>
  <si>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</si>
  <si>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</si>
  <si>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</si>
  <si>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</si>
  <si>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</si>
  <si>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</si>
  <si>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</si>
  <si>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</si>
  <si>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</si>
  <si>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</si>
  <si>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</si>
  <si>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</si>
  <si>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</si>
  <si>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</si>
  <si>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</si>
  <si>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</si>
  <si>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</si>
  <si>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</si>
  <si>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</si>
  <si>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</si>
  <si>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</si>
  <si>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</si>
  <si>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</si>
  <si>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</si>
  <si>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</si>
  <si>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</si>
  <si>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</si>
  <si>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</si>
  <si>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</si>
  <si>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</si>
  <si>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</si>
  <si>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</si>
  <si>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</si>
  <si>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</si>
  <si>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</si>
  <si>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</si>
  <si>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</si>
  <si>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</si>
  <si>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</si>
  <si>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</si>
  <si>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</si>
  <si>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</si>
  <si>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</si>
  <si>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</si>
  <si>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</si>
  <si>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</si>
  <si>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</si>
  <si>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</si>
  <si>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</si>
  <si>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</si>
  <si>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</si>
  <si>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</si>
  <si>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</si>
  <si>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</si>
  <si>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</si>
  <si>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</si>
  <si>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</si>
  <si>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</si>
  <si>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</si>
  <si>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</si>
  <si>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</si>
  <si>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</si>
  <si>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</si>
  <si>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</si>
  <si>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</si>
  <si>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</si>
  <si>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</si>
  <si>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</si>
  <si>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</si>
  <si>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</si>
  <si>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</si>
  <si>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</si>
  <si>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</si>
  <si>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</si>
  <si>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</si>
  <si>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</si>
  <si>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</si>
  <si>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</si>
  <si>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</si>
  <si>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</si>
  <si>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</si>
  <si>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</si>
  <si>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</si>
  <si>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</si>
  <si>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</si>
  <si>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</si>
  <si>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</si>
  <si>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</si>
  <si>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</si>
  <si>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</si>
  <si>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</si>
  <si>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</si>
  <si>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</si>
  <si>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</si>
  <si>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</si>
  <si>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</si>
  <si>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</si>
  <si>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</si>
  <si>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</si>
  <si>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</si>
  <si>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</si>
  <si>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</si>
  <si>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</si>
  <si>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</si>
  <si>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</si>
  <si>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</si>
  <si>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</si>
  <si>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</si>
  <si>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</si>
  <si>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</si>
  <si>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</si>
  <si>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</si>
  <si>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</si>
  <si>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</si>
  <si>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</si>
  <si>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</si>
  <si>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</si>
  <si>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</si>
  <si>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</si>
  <si>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</si>
  <si>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</si>
  <si>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</si>
  <si>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</si>
  <si>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</si>
  <si>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</si>
  <si>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</si>
  <si>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</si>
  <si>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</si>
  <si>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</si>
  <si>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</si>
  <si>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</si>
  <si>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</si>
  <si>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</si>
  <si>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</si>
  <si>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</si>
  <si>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</si>
  <si>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</si>
  <si>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</si>
  <si>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</si>
  <si>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</si>
  <si>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</si>
  <si>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</si>
  <si>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</si>
  <si>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</si>
  <si>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</si>
  <si>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</si>
  <si>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</si>
  <si>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</si>
  <si>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</si>
  <si>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</si>
  <si>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</si>
  <si>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</si>
  <si>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</si>
  <si>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</si>
  <si>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</si>
  <si>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</si>
  <si>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</si>
  <si>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</si>
  <si>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</si>
  <si>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</si>
  <si>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</si>
  <si>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</si>
  <si>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</si>
  <si>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</si>
  <si>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</si>
  <si>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</si>
  <si>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</si>
  <si>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</si>
  <si>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</si>
  <si>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</si>
  <si>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</si>
  <si>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</si>
  <si>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</si>
  <si>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</si>
  <si>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</si>
  <si>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</si>
  <si>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</si>
  <si>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</si>
  <si>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</si>
  <si>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</si>
  <si>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</si>
  <si>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</si>
  <si>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</si>
  <si>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</si>
  <si>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</si>
  <si>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</si>
  <si>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</si>
  <si>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</si>
  <si>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</si>
  <si>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</si>
  <si>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</si>
  <si>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</si>
  <si>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</si>
  <si>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</si>
  <si>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</si>
  <si>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</si>
  <si>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</si>
  <si>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</si>
  <si>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</si>
  <si>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</si>
  <si>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</si>
  <si>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</si>
  <si>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</si>
  <si>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</si>
  <si>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</si>
  <si>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</si>
  <si>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</si>
  <si>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</si>
  <si>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</si>
  <si>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</si>
  <si>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</si>
  <si>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</si>
  <si>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</si>
  <si>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</si>
  <si>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</si>
  <si>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</si>
  <si>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</si>
  <si>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</si>
  <si>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</si>
  <si>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</si>
  <si>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</si>
  <si>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</si>
  <si>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</si>
  <si>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</si>
  <si>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</si>
  <si>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</si>
  <si>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</si>
  <si>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</si>
  <si>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</si>
  <si>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</si>
  <si>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</si>
  <si>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</si>
  <si>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</si>
  <si>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</si>
  <si>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</si>
  <si>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</si>
  <si>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</si>
  <si>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</si>
  <si>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</si>
  <si>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</si>
  <si>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</si>
  <si>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</si>
  <si>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</si>
  <si>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</si>
  <si>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</si>
  <si>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</si>
  <si>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</si>
  <si>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</si>
  <si>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</si>
  <si>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</si>
  <si>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</si>
  <si>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</si>
  <si>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</si>
  <si>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</si>
  <si>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</si>
  <si>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</si>
  <si>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</si>
  <si>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</si>
  <si>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</si>
  <si>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</si>
  <si>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</si>
  <si>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</si>
  <si>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</si>
  <si>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</si>
  <si>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</si>
  <si>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</si>
  <si>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</si>
  <si>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</si>
  <si>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</si>
  <si>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</si>
  <si>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</si>
  <si>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</si>
  <si>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</si>
  <si>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</si>
  <si>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</si>
  <si>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</si>
  <si>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</si>
  <si>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</si>
  <si>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</si>
  <si>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</si>
  <si>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</si>
  <si>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</si>
  <si>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</si>
  <si>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</si>
  <si>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</si>
  <si>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</si>
  <si>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</si>
  <si>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</si>
  <si>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</si>
  <si>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</si>
  <si>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</si>
  <si>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</si>
  <si>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</si>
  <si>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</si>
  <si>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</si>
  <si>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</si>
  <si>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</si>
  <si>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</si>
  <si>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</si>
  <si>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</si>
  <si>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</si>
  <si>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</si>
  <si>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</si>
  <si>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</si>
  <si>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</si>
  <si>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</si>
  <si>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</si>
  <si>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</si>
  <si>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</si>
  <si>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</si>
  <si>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</si>
  <si>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</si>
  <si>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</si>
  <si>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</si>
  <si>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</si>
  <si>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</si>
  <si>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</si>
  <si>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</si>
  <si>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</si>
  <si>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</si>
  <si>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</si>
  <si>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</si>
  <si>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</si>
  <si>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</si>
  <si>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</si>
  <si>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</si>
  <si>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</si>
  <si>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</si>
  <si>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</si>
  <si>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</si>
  <si>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</si>
  <si>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</si>
  <si>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</si>
  <si>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</si>
  <si>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</si>
  <si>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</si>
  <si>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</si>
  <si>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</si>
  <si>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</si>
  <si>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</si>
  <si>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</si>
  <si>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</si>
  <si>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</si>
  <si>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</si>
  <si>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</si>
  <si>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</si>
  <si>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</si>
  <si>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</si>
  <si>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</si>
  <si>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</si>
  <si>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</si>
  <si>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</si>
  <si>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</si>
  <si>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</si>
  <si>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</si>
  <si>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</si>
  <si>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</si>
  <si>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</si>
  <si>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</si>
  <si>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</si>
  <si>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</si>
  <si>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</si>
  <si>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</si>
  <si>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</si>
  <si>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</si>
  <si>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</si>
  <si>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</si>
  <si>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</si>
  <si>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</si>
  <si>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</si>
  <si>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</si>
  <si>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</si>
  <si>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</si>
  <si>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</si>
  <si>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</si>
  <si>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</si>
  <si>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</si>
  <si>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</si>
  <si>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</si>
  <si>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</si>
  <si>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</si>
  <si>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</si>
  <si>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</si>
  <si>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</si>
  <si>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</si>
  <si>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</si>
  <si>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</si>
  <si>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</si>
  <si>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</si>
  <si>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</si>
  <si>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</si>
  <si>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</si>
  <si>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</si>
  <si>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</si>
  <si>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</si>
  <si>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</si>
  <si>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</si>
  <si>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</si>
  <si>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</si>
  <si>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</si>
  <si>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</si>
  <si>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</si>
  <si>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</si>
  <si>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</si>
  <si>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</si>
  <si>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</si>
  <si>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</si>
  <si>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</si>
  <si>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</si>
  <si>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</si>
  <si>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</si>
  <si>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</si>
  <si>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</si>
  <si>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</si>
  <si>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</si>
  <si>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</si>
  <si>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</si>
  <si>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</si>
  <si>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</si>
  <si>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</si>
  <si>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</si>
  <si>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</si>
  <si>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</si>
  <si>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</si>
  <si>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</si>
  <si>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</si>
  <si>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</si>
  <si>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</si>
  <si>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</si>
  <si>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</si>
  <si>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</si>
  <si>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</si>
  <si>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</si>
  <si>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</si>
  <si>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</si>
  <si>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</si>
  <si>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</si>
  <si>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</si>
  <si>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</si>
  <si>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</si>
  <si>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</si>
  <si>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</si>
  <si>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</si>
  <si>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</si>
  <si>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</si>
  <si>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</si>
  <si>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</si>
  <si>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</si>
  <si>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</si>
  <si>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</si>
  <si>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</si>
  <si>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</si>
  <si>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</si>
  <si>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</si>
  <si>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</si>
  <si>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</si>
  <si>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</si>
  <si>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</si>
  <si>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</si>
  <si>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</si>
  <si>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</si>
  <si>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</si>
  <si>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</si>
  <si>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</si>
  <si>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</si>
  <si>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</si>
  <si>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</si>
  <si>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</si>
  <si>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</si>
  <si>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</si>
  <si>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</si>
  <si>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</si>
  <si>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</si>
  <si>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</si>
  <si>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</si>
  <si>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</si>
  <si>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</si>
  <si>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</si>
  <si>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</si>
  <si>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</si>
  <si>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</si>
  <si>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</si>
  <si>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</si>
  <si>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</si>
  <si>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</si>
  <si>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</si>
  <si>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</si>
  <si>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</si>
  <si>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</si>
  <si>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</si>
  <si>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</si>
  <si>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</si>
  <si>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</si>
  <si>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</si>
  <si>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</si>
  <si>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</si>
  <si>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</si>
  <si>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</si>
  <si>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</si>
  <si>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</si>
  <si>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</si>
  <si>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</si>
  <si>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</si>
  <si>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</si>
  <si>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</si>
  <si>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</si>
  <si>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</si>
  <si>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</si>
  <si>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</si>
  <si>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</si>
  <si>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</si>
  <si>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</si>
  <si>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</si>
  <si>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</si>
  <si>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</si>
  <si>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</si>
  <si>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</si>
  <si>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</si>
  <si>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</si>
  <si>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</si>
  <si>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</si>
  <si>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</si>
  <si>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</si>
  <si>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</si>
  <si>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</si>
  <si>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</si>
  <si>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</si>
  <si>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</si>
  <si>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</si>
  <si>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</si>
  <si>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</si>
  <si>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</si>
  <si>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</si>
  <si>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</si>
  <si>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</si>
  <si>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</si>
  <si>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</si>
  <si>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</si>
  <si>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</si>
  <si>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</si>
  <si>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</si>
  <si>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</si>
  <si>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</si>
  <si>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</si>
  <si>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</si>
  <si>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</si>
  <si>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</si>
  <si>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</si>
  <si>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</si>
  <si>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</si>
  <si>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</si>
  <si>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</si>
  <si>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</si>
  <si>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</si>
  <si>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</si>
  <si>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</si>
  <si>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</si>
  <si>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</si>
  <si>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</si>
  <si>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</si>
  <si>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</si>
  <si>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</si>
  <si>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</si>
  <si>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</si>
  <si>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</si>
  <si>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</si>
  <si>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</si>
  <si>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</si>
  <si>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</si>
  <si>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</si>
  <si>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</si>
  <si>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</si>
  <si>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</si>
  <si>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</si>
  <si>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</si>
  <si>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</si>
  <si>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</si>
  <si>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</si>
  <si>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</si>
  <si>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</si>
  <si>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</si>
  <si>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</si>
  <si>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</si>
  <si>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</si>
  <si>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</si>
  <si>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</si>
  <si>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</si>
  <si>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</si>
  <si>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</si>
  <si>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</si>
  <si>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</si>
  <si>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</si>
  <si>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</si>
  <si>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</si>
  <si>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</si>
  <si>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</si>
  <si>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</si>
  <si>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</si>
  <si>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</si>
  <si>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</si>
  <si>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</si>
  <si>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</si>
  <si>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</si>
  <si>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</si>
  <si>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</si>
  <si>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</si>
  <si>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</si>
  <si>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</si>
  <si>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</si>
  <si>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</si>
  <si>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</si>
  <si>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</si>
  <si>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</si>
  <si>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</si>
  <si>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</si>
  <si>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</si>
  <si>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</si>
  <si>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</si>
  <si>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</si>
  <si>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</si>
  <si>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</si>
  <si>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</si>
  <si>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</si>
  <si>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</si>
  <si>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</si>
  <si>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</si>
  <si>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</si>
  <si>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</si>
  <si>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</si>
  <si>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</si>
  <si>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</si>
  <si>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</si>
  <si>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</si>
  <si>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</si>
  <si>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</si>
  <si>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</si>
  <si>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</si>
  <si>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</si>
  <si>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</si>
  <si>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</si>
  <si>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</si>
  <si>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</si>
  <si>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</si>
  <si>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</si>
  <si>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</si>
  <si>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</si>
  <si>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</si>
  <si>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</si>
  <si>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</si>
  <si>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</si>
  <si>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</si>
  <si>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</si>
  <si>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</si>
  <si>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</si>
  <si>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</si>
  <si>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</si>
  <si>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</si>
  <si>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</si>
  <si>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</si>
  <si>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</si>
  <si>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</si>
  <si>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</si>
  <si>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</si>
  <si>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</si>
  <si>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</si>
  <si>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</si>
  <si>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</si>
  <si>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</si>
  <si>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</si>
  <si>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</si>
  <si>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</si>
  <si>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</si>
  <si>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</si>
  <si>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</si>
  <si>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</si>
  <si>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</si>
  <si>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</si>
  <si>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</si>
  <si>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</si>
  <si>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</si>
  <si>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</si>
  <si>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</si>
  <si>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</si>
  <si>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</si>
  <si>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</si>
  <si>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</si>
  <si>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</si>
  <si>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</si>
  <si>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</si>
  <si>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</si>
  <si>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</si>
  <si>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</si>
  <si>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</si>
  <si>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</si>
  <si>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</si>
  <si>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</si>
  <si>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</si>
  <si>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</si>
  <si>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</si>
  <si>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</si>
  <si>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</si>
  <si>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</si>
  <si>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</si>
  <si>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</si>
  <si>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</si>
  <si>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</si>
  <si>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</si>
  <si>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</si>
  <si>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</si>
  <si>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</si>
  <si>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</si>
  <si>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</si>
  <si>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</si>
  <si>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</si>
  <si>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</si>
  <si>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</si>
  <si>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</si>
  <si>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</si>
  <si>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</si>
  <si>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</si>
  <si>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</si>
  <si>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</si>
  <si>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</si>
  <si>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</si>
  <si>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</si>
  <si>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</si>
  <si>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</si>
  <si>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</si>
  <si>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</si>
  <si>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</si>
  <si>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</si>
  <si>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</si>
  <si>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</si>
  <si>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</si>
  <si>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</si>
  <si>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</si>
  <si>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</si>
  <si>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</si>
  <si>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</si>
  <si>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</si>
  <si>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</si>
  <si>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</si>
  <si>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</si>
  <si>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</si>
  <si>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</si>
  <si>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</si>
  <si>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</si>
  <si>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</si>
  <si>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</si>
  <si>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</si>
  <si>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</si>
  <si>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</si>
  <si>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</si>
  <si>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</si>
  <si>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</si>
  <si>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</si>
  <si>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</si>
  <si>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</si>
  <si>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</si>
  <si>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</si>
  <si>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</si>
  <si>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</si>
  <si>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</si>
  <si>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</si>
  <si>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</si>
  <si>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</si>
  <si>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</si>
  <si>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</si>
  <si>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</si>
  <si>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</si>
  <si>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</si>
  <si>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</si>
  <si>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</si>
  <si>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</si>
  <si>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</si>
  <si>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</si>
  <si>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</si>
  <si>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</si>
  <si>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</si>
  <si>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</si>
  <si>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</si>
  <si>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</si>
  <si>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</si>
  <si>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</si>
  <si>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</si>
  <si>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</si>
  <si>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</si>
  <si>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</si>
  <si>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</si>
  <si>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</si>
  <si>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</si>
  <si>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</si>
  <si>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</si>
  <si>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</si>
  <si>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</si>
  <si>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</si>
  <si>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</si>
  <si>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</si>
  <si>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</si>
  <si>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</si>
  <si>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</si>
  <si>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</si>
  <si>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</si>
  <si>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</si>
  <si>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</si>
  <si>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</si>
  <si>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</si>
  <si>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</si>
  <si>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</si>
  <si>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</si>
  <si>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</si>
  <si>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</si>
  <si>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</si>
  <si>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</si>
  <si>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</si>
  <si>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</si>
  <si>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</si>
  <si>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</si>
  <si>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</si>
  <si>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</si>
  <si>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</si>
  <si>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</si>
  <si>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</si>
  <si>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</si>
  <si>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</si>
  <si>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</si>
  <si>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</si>
  <si>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</si>
  <si>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</si>
  <si>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</si>
  <si>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</si>
  <si>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</si>
  <si>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</si>
  <si>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</si>
  <si>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</si>
  <si>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</si>
  <si>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</si>
  <si>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</si>
  <si>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</si>
  <si>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</si>
  <si>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</si>
  <si>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</si>
  <si>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</si>
  <si>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</si>
  <si>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</si>
  <si>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</si>
  <si>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</si>
  <si>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</si>
  <si>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</si>
  <si>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</si>
  <si>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</si>
  <si>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</si>
  <si>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</si>
  <si>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</si>
  <si>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</si>
  <si>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</si>
  <si>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</si>
  <si>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</si>
  <si>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</si>
  <si>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</si>
  <si>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</si>
  <si>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</si>
  <si>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</si>
  <si>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</si>
  <si>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</si>
  <si>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</si>
  <si>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</si>
  <si>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</si>
  <si>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</si>
  <si>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</si>
  <si>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</si>
  <si>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</si>
  <si>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</si>
  <si>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</si>
  <si>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</si>
  <si>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</si>
  <si>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</si>
  <si>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</si>
  <si>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</si>
  <si>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</si>
  <si>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</si>
  <si>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</si>
  <si>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</si>
  <si>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</si>
  <si>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</si>
  <si>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</si>
  <si>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</si>
  <si>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</si>
  <si>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</si>
  <si>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</si>
  <si>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</si>
  <si>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</si>
  <si>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</si>
  <si>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</si>
  <si>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</si>
  <si>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</si>
  <si>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</si>
  <si>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</si>
  <si>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</si>
  <si>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</si>
  <si>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</si>
  <si>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</si>
  <si>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</si>
  <si>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</si>
  <si>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</si>
  <si>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</si>
  <si>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</si>
  <si>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</si>
  <si>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</si>
  <si>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</si>
  <si>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</si>
  <si>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</si>
  <si>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</si>
  <si>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</si>
  <si>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</si>
  <si>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</si>
  <si>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</si>
  <si>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</si>
  <si>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</si>
  <si>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</si>
  <si>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</si>
  <si>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</si>
  <si>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</si>
  <si>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</si>
  <si>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</si>
  <si>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</si>
  <si>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</si>
  <si>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</si>
  <si>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</si>
  <si>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</si>
  <si>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</si>
  <si>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</si>
  <si>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</si>
  <si>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</si>
  <si>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</si>
  <si>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</si>
  <si>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</si>
  <si>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</si>
  <si>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</si>
  <si>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</si>
  <si>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</si>
  <si>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</si>
  <si>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</si>
  <si>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</si>
  <si>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</si>
  <si>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</si>
  <si>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</si>
  <si>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</si>
  <si>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</si>
  <si>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</si>
  <si>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</si>
  <si>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</si>
  <si>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</si>
  <si>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</si>
  <si>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</si>
  <si>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</si>
  <si>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</si>
  <si>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</si>
  <si>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</si>
  <si>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</si>
  <si>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</si>
  <si>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</si>
  <si>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</si>
  <si>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</si>
  <si>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</si>
  <si>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</si>
  <si>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</si>
  <si>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</si>
  <si>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</si>
  <si>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</si>
  <si>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</si>
  <si>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</si>
  <si>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</si>
  <si>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</si>
  <si>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</si>
  <si>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</si>
  <si>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</si>
  <si>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</si>
  <si>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</si>
  <si>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</si>
  <si>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</si>
  <si>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</si>
  <si>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</si>
  <si>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</si>
  <si>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</si>
  <si>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</si>
  <si>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</si>
  <si>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</si>
  <si>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</si>
  <si>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</si>
  <si>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</si>
  <si>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</si>
  <si>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</si>
  <si>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</si>
  <si>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</si>
  <si>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</si>
  <si>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</si>
  <si>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</si>
  <si>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</si>
  <si>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</si>
  <si>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</si>
  <si>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</si>
  <si>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</si>
  <si>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</si>
  <si>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</si>
  <si>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</si>
  <si>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</si>
  <si>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</si>
  <si>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</si>
  <si>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</si>
  <si>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</si>
  <si>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</si>
  <si>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</si>
  <si>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</si>
  <si>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</si>
  <si>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</si>
  <si>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</si>
  <si>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</si>
  <si>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</si>
  <si>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</si>
  <si>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</si>
  <si>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</si>
  <si>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</si>
  <si>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</si>
  <si>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</si>
  <si>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</si>
  <si>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</si>
  <si>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</si>
  <si>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</si>
  <si>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</si>
  <si>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</si>
  <si>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</si>
  <si>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</si>
  <si>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</si>
  <si>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</si>
  <si>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</si>
  <si>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</si>
  <si>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</si>
  <si>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</si>
  <si>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</si>
  <si>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</si>
  <si>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</si>
  <si>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</si>
  <si>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</si>
  <si>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</si>
  <si>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</si>
  <si>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</si>
  <si>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</si>
  <si>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</si>
  <si>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</si>
  <si>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</si>
  <si>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</si>
  <si>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</si>
  <si>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</si>
  <si>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</si>
  <si>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</si>
  <si>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</si>
  <si>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</si>
  <si>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</si>
  <si>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</si>
  <si>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</si>
  <si>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</si>
  <si>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</si>
  <si>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</si>
  <si>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</si>
  <si>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</si>
  <si>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</si>
  <si>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</si>
  <si>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</si>
  <si>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</si>
  <si>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</si>
  <si>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</si>
  <si>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</si>
  <si>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</si>
  <si>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</si>
  <si>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</si>
  <si>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</si>
  <si>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</si>
  <si>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</si>
  <si>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</si>
  <si>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</si>
  <si>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</si>
  <si>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</si>
  <si>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</si>
  <si>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</si>
  <si>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</si>
  <si>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</si>
  <si>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</si>
  <si>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</si>
  <si>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</si>
  <si>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</si>
  <si>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</si>
  <si>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</si>
  <si>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</si>
  <si>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</si>
  <si>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</si>
  <si>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</si>
  <si>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</si>
  <si>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</si>
  <si>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</si>
  <si>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</si>
  <si>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</si>
  <si>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</si>
  <si>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</si>
  <si>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</si>
  <si>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</si>
  <si>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</si>
  <si>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</si>
  <si>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</si>
  <si>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</si>
  <si>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</si>
  <si>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</si>
  <si>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</si>
  <si>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</si>
  <si>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</si>
  <si>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</si>
  <si>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</si>
  <si>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</si>
  <si>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</si>
  <si>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</si>
  <si>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</si>
  <si>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</si>
  <si>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</si>
  <si>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</si>
  <si>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</si>
  <si>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</si>
  <si>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</si>
  <si>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</si>
  <si>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</si>
  <si>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</si>
  <si>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</si>
  <si>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</si>
  <si>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</si>
  <si>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</si>
  <si>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</si>
  <si>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</si>
  <si>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</si>
  <si>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</si>
  <si>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</si>
  <si>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</si>
  <si>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</si>
  <si>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</si>
  <si>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</si>
  <si>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</si>
  <si>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</si>
  <si>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</si>
  <si>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</si>
  <si>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</si>
  <si>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</si>
  <si>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</si>
  <si>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</si>
  <si>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</si>
  <si>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</si>
  <si>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</si>
  <si>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</si>
  <si>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</si>
  <si>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</si>
  <si>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</si>
  <si>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</si>
  <si>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</si>
  <si>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</si>
  <si>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</si>
  <si>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</si>
  <si>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</si>
  <si>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</si>
  <si>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</si>
  <si>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</si>
  <si>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</si>
  <si>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</si>
  <si>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</si>
  <si>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</si>
  <si>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</si>
  <si>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</si>
  <si>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</si>
  <si>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</si>
  <si>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</si>
  <si>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</si>
  <si>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</si>
  <si>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</si>
  <si>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</si>
  <si>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</si>
  <si>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</si>
  <si>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</si>
  <si>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</si>
  <si>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</si>
  <si>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</si>
  <si>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</si>
  <si>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</si>
  <si>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</si>
  <si>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</si>
  <si>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</si>
  <si>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</si>
  <si>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</si>
  <si>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</si>
  <si>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</si>
  <si>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</si>
  <si>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</si>
  <si>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</si>
  <si>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</si>
  <si>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</si>
  <si>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</si>
  <si>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</si>
  <si>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</si>
  <si>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</si>
  <si>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</si>
  <si>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</si>
  <si>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</si>
  <si>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</si>
  <si>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</si>
  <si>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</si>
  <si>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</si>
  <si>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</si>
  <si>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</si>
  <si>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</si>
  <si>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</si>
  <si>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</si>
  <si>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</si>
  <si>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</si>
  <si>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</si>
  <si>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</si>
  <si>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</si>
  <si>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</si>
  <si>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</si>
  <si>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</si>
  <si>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</si>
  <si>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</si>
  <si>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</si>
  <si>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</si>
  <si>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</si>
  <si>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</si>
  <si>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</si>
  <si>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</si>
  <si>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</si>
  <si>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</si>
  <si>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</si>
  <si>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</si>
  <si>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</si>
  <si>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</si>
  <si>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</si>
  <si>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</si>
  <si>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</si>
  <si>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</si>
  <si>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</si>
  <si>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</si>
  <si>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</si>
  <si>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</si>
  <si>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</si>
  <si>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</si>
  <si>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</si>
  <si>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</si>
  <si>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</si>
  <si>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</si>
  <si>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</si>
  <si>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</si>
  <si>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</si>
  <si>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</si>
  <si>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</si>
  <si>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</si>
  <si>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</si>
  <si>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</si>
  <si>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</si>
  <si>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</si>
  <si>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</si>
  <si>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</si>
  <si>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</si>
  <si>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</si>
  <si>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</si>
  <si>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</si>
  <si>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</si>
  <si>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</si>
  <si>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</si>
  <si>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</si>
  <si>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</si>
  <si>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</si>
  <si>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</si>
  <si>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</si>
  <si>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</si>
  <si>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</si>
  <si>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</si>
  <si>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</si>
  <si>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</si>
  <si>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</si>
  <si>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</si>
  <si>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</si>
  <si>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</si>
  <si>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</si>
  <si>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</si>
  <si>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</si>
  <si>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</si>
  <si>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</si>
  <si>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</si>
  <si>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</si>
  <si>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</si>
  <si>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</si>
  <si>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</si>
  <si>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</si>
  <si>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</si>
  <si>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</si>
  <si>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</si>
  <si>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</si>
  <si>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</si>
  <si>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</si>
  <si>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</si>
  <si>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</si>
  <si>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</si>
  <si>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</si>
  <si>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</si>
  <si>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</si>
  <si>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</si>
  <si>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</si>
  <si>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</si>
  <si>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</si>
  <si>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</si>
  <si>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</si>
  <si>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</si>
  <si>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</si>
  <si>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</si>
  <si>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</si>
  <si>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</si>
  <si>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</si>
  <si>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</si>
  <si>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</si>
  <si>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</si>
  <si>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</si>
  <si>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</si>
  <si>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</si>
  <si>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</si>
  <si>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</si>
  <si>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</si>
  <si>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</si>
  <si>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</si>
  <si>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</si>
  <si>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</si>
  <si>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</si>
  <si>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</si>
  <si>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</si>
  <si>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</si>
  <si>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</si>
  <si>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</si>
  <si>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</si>
  <si>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</si>
  <si>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</si>
  <si>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</si>
  <si>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</si>
  <si>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</si>
  <si>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</si>
  <si>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</si>
  <si>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</si>
  <si>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</si>
  <si>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</si>
  <si>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</si>
  <si>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</si>
  <si>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</si>
  <si>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</si>
  <si>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</si>
  <si>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</si>
  <si>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</si>
  <si>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</si>
  <si>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</si>
  <si>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</si>
  <si>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</si>
  <si>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</si>
  <si>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</si>
  <si>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</si>
  <si>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</si>
  <si>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</si>
  <si>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</si>
  <si>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</si>
  <si>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</si>
  <si>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</si>
  <si>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</si>
  <si>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</si>
  <si>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</si>
  <si>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</si>
  <si>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</si>
  <si>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</si>
  <si>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</si>
  <si>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</si>
  <si>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</si>
  <si>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</si>
  <si>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</si>
  <si>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</si>
  <si>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</si>
  <si>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</si>
  <si>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</si>
  <si>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</si>
  <si>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</si>
  <si>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</si>
  <si>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</si>
  <si>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</si>
  <si>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</si>
  <si>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</si>
  <si>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</si>
  <si>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</si>
  <si>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</si>
  <si>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</si>
  <si>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</si>
  <si>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</si>
  <si>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</si>
  <si>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</si>
  <si>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</si>
  <si>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</si>
  <si>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</si>
  <si>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</si>
  <si>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</si>
  <si>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</si>
  <si>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</si>
  <si>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</si>
  <si>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</si>
  <si>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</si>
  <si>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</si>
  <si>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</si>
  <si>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</si>
  <si>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</si>
  <si>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</si>
  <si>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</si>
  <si>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</si>
  <si>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</si>
  <si>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</si>
  <si>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</si>
  <si>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</si>
  <si>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</si>
  <si>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</si>
  <si>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</si>
  <si>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</si>
  <si>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</si>
  <si>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</si>
  <si>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</si>
  <si>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</si>
  <si>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</si>
  <si>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</si>
  <si>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</si>
  <si>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</si>
  <si>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</si>
  <si>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</si>
  <si>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</si>
  <si>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</si>
  <si>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</si>
  <si>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</si>
  <si>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</si>
  <si>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</si>
  <si>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</si>
  <si>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</si>
  <si>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</si>
  <si>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</si>
  <si>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</si>
  <si>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</si>
  <si>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</si>
  <si>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</si>
  <si>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</si>
  <si>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</si>
  <si>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</si>
  <si>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</si>
  <si>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</si>
  <si>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</si>
  <si>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</si>
  <si>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</si>
  <si>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</si>
  <si>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</si>
  <si>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</si>
  <si>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</si>
  <si>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</si>
  <si>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</si>
  <si>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</si>
  <si>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</si>
  <si>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</si>
  <si>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</si>
  <si>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</si>
  <si>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</si>
  <si>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</si>
  <si>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</si>
  <si>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</si>
  <si>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</si>
  <si>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</si>
  <si>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</si>
  <si>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</si>
  <si>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</si>
  <si>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</si>
  <si>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</si>
  <si>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</si>
  <si>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</si>
  <si>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</si>
  <si>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</si>
  <si>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</si>
  <si>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</si>
  <si>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</si>
  <si>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</si>
  <si>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</si>
  <si>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</si>
  <si>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</si>
  <si>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</si>
  <si>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</si>
  <si>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</si>
  <si>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</si>
  <si>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</si>
  <si>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</si>
  <si>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</si>
  <si>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</si>
  <si>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</si>
  <si>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</si>
  <si>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</si>
  <si>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</si>
  <si>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</si>
  <si>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</si>
  <si>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</si>
  <si>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</si>
  <si>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</si>
  <si>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</si>
  <si>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</si>
  <si>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</si>
  <si>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</si>
  <si>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</si>
  <si>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</si>
  <si>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</si>
  <si>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</si>
  <si>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</si>
  <si>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</si>
  <si>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</si>
  <si>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</si>
  <si>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</si>
  <si>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</si>
  <si>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</si>
  <si>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</si>
  <si>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</si>
  <si>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</si>
  <si>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</si>
  <si>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</si>
  <si>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</si>
  <si>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</si>
  <si>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</si>
  <si>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</si>
  <si>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</si>
  <si>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</si>
  <si>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</si>
  <si>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</si>
  <si>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</si>
  <si>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</si>
  <si>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</si>
  <si>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</si>
  <si>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</si>
  <si>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</si>
  <si>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</si>
  <si>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</si>
  <si>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</si>
  <si>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</si>
  <si>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</si>
  <si>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</si>
  <si>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</si>
  <si>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</si>
  <si>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</si>
  <si>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</si>
  <si>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</si>
  <si>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</si>
  <si>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</si>
  <si>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</si>
  <si>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</si>
  <si>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</si>
  <si>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</si>
  <si>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</si>
  <si>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</si>
  <si>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</si>
  <si>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</si>
  <si>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</si>
  <si>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</si>
  <si>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</si>
  <si>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</si>
  <si>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</si>
  <si>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</si>
  <si>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</si>
  <si>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</si>
  <si>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</si>
  <si>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</si>
  <si>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</si>
  <si>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</si>
  <si>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</si>
  <si>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</si>
  <si>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</si>
  <si>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</si>
  <si>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</si>
  <si>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</si>
  <si>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</si>
  <si>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</si>
  <si>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</si>
  <si>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</si>
  <si>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</si>
  <si>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</si>
  <si>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</si>
  <si>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</si>
  <si>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</si>
  <si>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</si>
  <si>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</si>
  <si>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</si>
  <si>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</si>
  <si>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</si>
  <si>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</si>
  <si>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</si>
  <si>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</si>
  <si>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</si>
  <si>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</si>
  <si>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</si>
  <si>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</si>
  <si>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</si>
  <si>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</si>
  <si>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</si>
  <si>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</si>
  <si>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</si>
  <si>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</si>
  <si>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</si>
  <si>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</si>
  <si>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</si>
  <si>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</si>
  <si>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</si>
  <si>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</si>
  <si>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</si>
  <si>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</si>
  <si>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</si>
  <si>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</si>
  <si>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</si>
  <si>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</si>
  <si>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</si>
  <si>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</si>
  <si>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</si>
  <si>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</si>
  <si>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</si>
  <si>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</si>
  <si>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</si>
  <si>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</si>
  <si>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</si>
  <si>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</si>
  <si>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</si>
  <si>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</si>
  <si>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</si>
  <si>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</si>
  <si>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</si>
  <si>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</si>
  <si>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</si>
  <si>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</si>
  <si>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</si>
  <si>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</si>
  <si>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</si>
  <si>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</si>
  <si>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</si>
  <si>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</si>
  <si>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</si>
  <si>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</si>
  <si>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</si>
  <si>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</si>
  <si>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</si>
  <si>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</si>
  <si>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</si>
  <si>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</si>
  <si>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</si>
  <si>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</si>
  <si>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</si>
  <si>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</si>
  <si>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</si>
  <si>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</si>
  <si>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</si>
  <si>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</si>
  <si>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</si>
  <si>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</si>
  <si>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</si>
  <si>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</si>
  <si>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</si>
  <si>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</si>
  <si>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</si>
  <si>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</si>
  <si>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</si>
  <si>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</si>
  <si>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</si>
  <si>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</si>
  <si>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</si>
  <si>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</si>
  <si>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</si>
  <si>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</si>
  <si>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</si>
  <si>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</si>
  <si>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</si>
  <si>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</si>
  <si>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</si>
  <si>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</si>
  <si>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</si>
  <si>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</si>
  <si>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</si>
  <si>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</si>
  <si>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</si>
  <si>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</si>
  <si>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</si>
  <si>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</si>
  <si>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</si>
  <si>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</si>
  <si>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</si>
  <si>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</si>
  <si>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</si>
  <si>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</si>
  <si>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</si>
  <si>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</si>
  <si>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</si>
  <si>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</si>
  <si>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</si>
  <si>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</si>
  <si>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</si>
  <si>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</si>
  <si>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</si>
  <si>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</si>
  <si>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</si>
  <si>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</si>
  <si>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</si>
  <si>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</si>
  <si>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</si>
  <si>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</si>
  <si>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</si>
  <si>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</si>
  <si>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</si>
  <si>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</si>
  <si>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</si>
  <si>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</si>
  <si>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</si>
  <si>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</si>
  <si>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</si>
  <si>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</si>
  <si>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</si>
  <si>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</si>
  <si>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</si>
  <si>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</si>
  <si>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</si>
  <si>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</si>
  <si>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</si>
  <si>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</si>
  <si>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</si>
  <si>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</si>
  <si>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</si>
  <si>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</si>
  <si>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</si>
  <si>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</si>
  <si>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</si>
  <si>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</si>
  <si>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</si>
  <si>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</si>
  <si>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</si>
  <si>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</si>
  <si>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</si>
  <si>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</si>
  <si>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</si>
  <si>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</si>
  <si>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</si>
  <si>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</si>
  <si>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</si>
  <si>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</si>
  <si>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</si>
  <si>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</si>
  <si>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</si>
  <si>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</si>
  <si>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</si>
  <si>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</si>
  <si>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</si>
  <si>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</si>
  <si>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</si>
  <si>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</si>
  <si>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</si>
  <si>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</si>
  <si>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</si>
  <si>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</si>
  <si>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</si>
  <si>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</si>
  <si>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</si>
  <si>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</si>
  <si>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</si>
  <si>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</si>
  <si>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</si>
  <si>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</si>
  <si>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</si>
  <si>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</si>
  <si>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</si>
  <si>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</si>
  <si>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</si>
  <si>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</si>
  <si>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</si>
  <si>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</si>
  <si>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</si>
  <si>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</si>
  <si>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</si>
  <si>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</si>
  <si>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</si>
  <si>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</si>
  <si>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</si>
  <si>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</si>
  <si>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</si>
  <si>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</si>
  <si>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</si>
  <si>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</si>
  <si>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</si>
  <si>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</si>
  <si>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</si>
  <si>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</si>
  <si>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</si>
  <si>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</si>
  <si>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</si>
  <si>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</si>
  <si>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</si>
  <si>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</si>
  <si>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</si>
  <si>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</si>
  <si>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</si>
  <si>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</si>
  <si>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</si>
  <si>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</si>
  <si>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</si>
  <si>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</si>
  <si>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</si>
  <si>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</si>
  <si>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</si>
  <si>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</si>
  <si>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</si>
  <si>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</si>
  <si>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</si>
  <si>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</si>
  <si>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</si>
  <si>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</si>
  <si>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</si>
  <si>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</si>
  <si>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</si>
  <si>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</si>
  <si>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</si>
  <si>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</si>
  <si>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</si>
  <si>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</si>
  <si>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</si>
  <si>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</si>
  <si>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</si>
  <si>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</si>
  <si>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</si>
  <si>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</si>
  <si>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</si>
  <si>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</si>
  <si>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</si>
  <si>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</si>
  <si>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</si>
  <si>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</si>
  <si>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</si>
  <si>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</si>
  <si>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</si>
  <si>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</si>
  <si>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</si>
  <si>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</si>
  <si>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</si>
  <si>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</si>
  <si>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</si>
  <si>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</si>
  <si>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</si>
  <si>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</si>
  <si>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</si>
  <si>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</si>
  <si>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</si>
  <si>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</si>
  <si>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</si>
  <si>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</si>
  <si>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</si>
  <si>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</si>
  <si>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</si>
  <si>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</si>
  <si>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</si>
  <si>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</si>
  <si>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</si>
  <si>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</si>
  <si>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</si>
  <si>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</si>
  <si>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</si>
  <si>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</si>
  <si>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</si>
  <si>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</si>
  <si>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</si>
  <si>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</si>
  <si>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</si>
  <si>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</si>
  <si>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</si>
  <si>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</si>
  <si>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</si>
  <si>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</si>
  <si>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</si>
  <si>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</si>
  <si>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</si>
  <si>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</si>
  <si>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</si>
  <si>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</si>
  <si>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</si>
  <si>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</si>
  <si>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</si>
  <si>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</si>
  <si>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</si>
  <si>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</si>
  <si>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</si>
  <si>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</si>
  <si>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</si>
  <si>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</si>
  <si>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</si>
  <si>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</si>
  <si>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</si>
  <si>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</si>
  <si>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</si>
  <si>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</si>
  <si>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</si>
  <si>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</si>
  <si>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</si>
  <si>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</si>
  <si>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</si>
  <si>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</si>
  <si>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</si>
  <si>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</si>
  <si>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</si>
  <si>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</si>
  <si>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</si>
  <si>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</si>
  <si>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</si>
  <si>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</si>
  <si>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</si>
  <si>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</si>
  <si>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</si>
  <si>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</si>
  <si>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</si>
  <si>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</si>
  <si>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</si>
  <si>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</si>
  <si>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</si>
  <si>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</si>
  <si>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</si>
  <si>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</si>
  <si>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</si>
  <si>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</si>
  <si>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</si>
  <si>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</si>
  <si>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</si>
  <si>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</si>
  <si>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</si>
  <si>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</si>
  <si>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</si>
  <si>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</si>
  <si>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</si>
  <si>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</si>
  <si>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</si>
  <si>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</si>
  <si>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</si>
  <si>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</si>
  <si>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</si>
  <si>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</si>
  <si>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</si>
  <si>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</si>
  <si>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</si>
  <si>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</si>
  <si>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</si>
  <si>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</si>
  <si>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</si>
  <si>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</si>
  <si>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</si>
  <si>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</si>
  <si>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</si>
  <si>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</si>
  <si>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</si>
  <si>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</si>
  <si>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</si>
  <si>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</si>
  <si>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</si>
  <si>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</si>
  <si>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</si>
  <si>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</si>
  <si>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</si>
  <si>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</si>
  <si>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</si>
  <si>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</si>
  <si>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</si>
  <si>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</si>
  <si>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</si>
  <si>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</si>
  <si>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</si>
  <si>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</si>
  <si>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</si>
  <si>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</si>
  <si>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</si>
  <si>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</si>
  <si>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</si>
  <si>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</si>
  <si>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</si>
  <si>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</si>
  <si>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</si>
  <si>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</si>
  <si>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</si>
  <si>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</si>
  <si>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</si>
  <si>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</si>
  <si>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</si>
  <si>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</si>
  <si>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</si>
  <si>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</si>
  <si>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</si>
  <si>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</si>
  <si>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</si>
  <si>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</si>
  <si>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</si>
  <si>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</si>
  <si>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</si>
  <si>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</si>
  <si>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</si>
  <si>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</si>
  <si>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</si>
  <si>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</si>
  <si>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</si>
  <si>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</si>
  <si>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</si>
  <si>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</si>
  <si>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</si>
  <si>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</si>
  <si>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</si>
  <si>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</si>
  <si>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</si>
  <si>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</si>
  <si>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</si>
  <si>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</si>
  <si>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</si>
  <si>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</si>
  <si>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</si>
  <si>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</si>
  <si>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</si>
  <si>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</si>
  <si>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</si>
  <si>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</si>
  <si>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</si>
  <si>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</si>
  <si>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</si>
  <si>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</si>
  <si>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</si>
  <si>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</si>
  <si>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</si>
  <si>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</si>
  <si>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</si>
  <si>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</si>
  <si>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</si>
  <si>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</si>
  <si>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</si>
  <si>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</si>
  <si>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</si>
  <si>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</si>
  <si>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</si>
  <si>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</si>
  <si>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</si>
  <si>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</si>
  <si>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</si>
  <si>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</si>
  <si>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</si>
  <si>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</si>
  <si>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</si>
  <si>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</si>
  <si>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</si>
  <si>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</si>
  <si>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</si>
  <si>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</si>
  <si>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</si>
  <si>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</si>
  <si>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</si>
  <si>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</si>
  <si>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</si>
  <si>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</si>
  <si>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</si>
  <si>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</si>
  <si>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</si>
  <si>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</si>
  <si>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</si>
  <si>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</si>
  <si>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</si>
  <si>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</si>
  <si>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</si>
  <si>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</si>
  <si>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</si>
  <si>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</si>
  <si>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</si>
  <si>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</si>
  <si>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</si>
  <si>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</si>
  <si>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</si>
  <si>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</si>
  <si>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</si>
  <si>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</si>
  <si>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</si>
  <si>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</si>
  <si>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</si>
  <si>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</si>
  <si>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</si>
  <si>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</si>
  <si>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</si>
  <si>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</si>
  <si>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</si>
  <si>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</si>
  <si>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</si>
  <si>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</si>
  <si>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</si>
  <si>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</si>
  <si>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</si>
  <si>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</si>
  <si>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</si>
  <si>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</si>
  <si>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</si>
  <si>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</si>
  <si>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</si>
  <si>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</si>
  <si>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</si>
  <si>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</si>
  <si>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</si>
  <si>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</si>
  <si>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</si>
  <si>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</si>
  <si>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</si>
  <si>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</si>
  <si>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</si>
  <si>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</si>
  <si>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</si>
  <si>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</si>
  <si>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</si>
  <si>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</si>
  <si>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</si>
  <si>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</si>
  <si>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</si>
  <si>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</si>
  <si>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</si>
  <si>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</si>
  <si>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</si>
  <si>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</si>
  <si>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</si>
  <si>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</si>
  <si>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</si>
  <si>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</si>
  <si>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</si>
  <si>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</si>
  <si>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</si>
  <si>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</si>
  <si>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</si>
  <si>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</si>
  <si>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</si>
  <si>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</si>
  <si>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</si>
  <si>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</si>
  <si>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</si>
  <si>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</si>
  <si>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</si>
  <si>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</si>
  <si>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</si>
  <si>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</si>
  <si>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</si>
  <si>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</si>
  <si>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</si>
  <si>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</si>
  <si>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</si>
  <si>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</si>
  <si>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</si>
  <si>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</si>
  <si>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</si>
  <si>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</si>
  <si>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</si>
  <si>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</si>
  <si>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</si>
  <si>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</si>
  <si>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</si>
  <si>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</si>
  <si>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</si>
  <si>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</si>
  <si>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</si>
  <si>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</si>
  <si>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</si>
  <si>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</si>
  <si>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</si>
  <si>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</si>
  <si>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</si>
  <si>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</si>
  <si>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</si>
  <si>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</si>
  <si>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</si>
  <si>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</si>
  <si>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</si>
  <si>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</si>
  <si>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</si>
  <si>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</si>
  <si>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</si>
  <si>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</si>
  <si>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</si>
  <si>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</si>
  <si>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</si>
  <si>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</si>
  <si>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</si>
  <si>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</si>
  <si>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</si>
  <si>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</si>
  <si>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</si>
  <si>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</si>
  <si>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</si>
  <si>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</si>
  <si>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</si>
  <si>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</si>
  <si>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</si>
  <si>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</si>
  <si>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</si>
  <si>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</si>
  <si>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</si>
  <si>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</si>
  <si>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</si>
  <si>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</si>
  <si>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</si>
  <si>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</si>
  <si>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</si>
  <si>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</si>
  <si>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</si>
  <si>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</si>
  <si>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</si>
  <si>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</si>
  <si>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</si>
  <si>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</si>
  <si>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</si>
  <si>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</si>
  <si>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</si>
  <si>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</si>
  <si>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</si>
  <si>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</si>
  <si>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</si>
  <si>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</si>
  <si>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</si>
  <si>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</si>
  <si>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</si>
  <si>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</si>
  <si>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</si>
  <si>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</si>
  <si>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</si>
  <si>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</si>
  <si>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</si>
  <si>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</si>
  <si>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</si>
  <si>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</si>
  <si>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</si>
  <si>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</si>
  <si>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</si>
  <si>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</si>
  <si>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</si>
  <si>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</si>
  <si>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</si>
  <si>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</si>
  <si>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</si>
  <si>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</si>
  <si>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</si>
  <si>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</si>
  <si>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</si>
  <si>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</si>
  <si>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</si>
  <si>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</si>
  <si>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</si>
  <si>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</si>
  <si>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</si>
  <si>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</si>
  <si>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</si>
  <si>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</si>
  <si>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</si>
  <si>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</si>
  <si>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</si>
  <si>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</si>
  <si>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</si>
  <si>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</si>
  <si>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</si>
  <si>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</si>
  <si>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</si>
  <si>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</si>
  <si>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</si>
  <si>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</si>
  <si>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</si>
  <si>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</si>
  <si>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</si>
  <si>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</si>
  <si>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</si>
  <si>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</si>
  <si>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</si>
  <si>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</si>
  <si>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</si>
  <si>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</si>
  <si>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</si>
  <si>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</si>
  <si>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</si>
  <si>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</si>
  <si>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</si>
  <si>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</si>
  <si>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</si>
  <si>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</si>
  <si>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</si>
  <si>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</si>
  <si>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</si>
  <si>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</si>
  <si>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</si>
  <si>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</si>
  <si>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</si>
  <si>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</si>
  <si>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</si>
  <si>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</si>
  <si>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</si>
  <si>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</si>
  <si>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</si>
  <si>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</si>
  <si>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</si>
  <si>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</si>
  <si>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</si>
  <si>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</si>
  <si>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</si>
  <si>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</si>
  <si>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</si>
  <si>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</si>
  <si>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</si>
  <si>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</si>
  <si>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</si>
  <si>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</si>
  <si>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</si>
  <si>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</si>
  <si>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</si>
  <si>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</si>
  <si>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</si>
  <si>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</si>
  <si>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</si>
  <si>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</si>
  <si>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</si>
  <si>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</si>
  <si>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</si>
  <si>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</si>
  <si>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</si>
  <si>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</si>
  <si>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</si>
  <si>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</si>
  <si>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</si>
  <si>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</si>
  <si>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</si>
  <si>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</si>
  <si>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</si>
  <si>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</si>
  <si>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</si>
  <si>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</si>
  <si>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</si>
  <si>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</si>
  <si>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</si>
  <si>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</si>
  <si>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</si>
  <si>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</si>
  <si>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</si>
  <si>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</si>
  <si>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</si>
  <si>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</si>
  <si>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</si>
  <si>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</si>
  <si>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</si>
  <si>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</si>
  <si>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</si>
  <si>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</si>
  <si>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</si>
  <si>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</si>
  <si>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</si>
  <si>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</si>
  <si>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</si>
  <si>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</si>
  <si>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</si>
  <si>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</si>
  <si>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</si>
  <si>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</si>
  <si>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</si>
  <si>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</si>
  <si>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</si>
  <si>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</si>
  <si>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</si>
  <si>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</si>
  <si>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</si>
  <si>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</si>
  <si>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</si>
  <si>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</si>
  <si>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</si>
  <si>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</si>
  <si>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</si>
  <si>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</si>
  <si>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</si>
  <si>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</si>
  <si>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</si>
  <si>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</si>
  <si>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</si>
  <si>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</si>
  <si>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</si>
  <si>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</si>
  <si>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</si>
  <si>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</si>
  <si>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</si>
  <si>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</si>
  <si>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</si>
  <si>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</si>
  <si>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</si>
  <si>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</si>
  <si>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</si>
  <si>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</si>
  <si>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</si>
  <si>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</si>
  <si>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</si>
  <si>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</si>
  <si>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</si>
  <si>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</si>
  <si>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</si>
  <si>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</si>
  <si>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</si>
  <si>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</si>
  <si>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</si>
  <si>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</si>
  <si>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</si>
  <si>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</si>
  <si>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</si>
  <si>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</si>
  <si>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</si>
  <si>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</si>
  <si>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</si>
  <si>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</si>
  <si>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</si>
  <si>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</si>
  <si>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</si>
  <si>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</si>
  <si>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</si>
  <si>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</si>
  <si>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</si>
  <si>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</si>
  <si>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</si>
  <si>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</si>
  <si>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</si>
  <si>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</si>
  <si>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</si>
  <si>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</si>
  <si>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</si>
  <si>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</si>
  <si>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</si>
  <si>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</si>
  <si>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</si>
  <si>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</si>
  <si>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</si>
  <si>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</si>
  <si>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</si>
  <si>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</si>
  <si>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</si>
  <si>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</si>
  <si>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</si>
  <si>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</si>
  <si>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</si>
  <si>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</si>
  <si>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</si>
  <si>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</si>
  <si>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</si>
  <si>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</si>
  <si>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</si>
  <si>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</si>
  <si>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</si>
  <si>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</si>
  <si>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</si>
  <si>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</si>
  <si>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</si>
  <si>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</si>
  <si>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</si>
  <si>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</si>
  <si>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</si>
  <si>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</si>
  <si>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</si>
  <si>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</si>
  <si>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</si>
  <si>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</si>
  <si>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</si>
  <si>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</si>
  <si>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</si>
  <si>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</si>
  <si>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</si>
  <si>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</si>
  <si>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</si>
  <si>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</si>
  <si>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</si>
  <si>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</si>
  <si>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</si>
  <si>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</si>
  <si>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</si>
  <si>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</si>
  <si>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</si>
  <si>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</si>
  <si>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</si>
  <si>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</si>
  <si>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</si>
  <si>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</si>
  <si>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</si>
  <si>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</si>
  <si>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</si>
  <si>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</si>
  <si>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</si>
  <si>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</si>
  <si>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</si>
  <si>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</si>
  <si>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</si>
  <si>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</si>
  <si>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</si>
  <si>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</si>
  <si>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</si>
  <si>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</si>
  <si>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</si>
  <si>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</si>
  <si>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</si>
  <si>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</si>
  <si>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</si>
  <si>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</si>
  <si>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</si>
  <si>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</si>
  <si>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</si>
  <si>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</si>
  <si>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</si>
  <si>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</si>
  <si>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</si>
  <si>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</si>
  <si>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</si>
  <si>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</si>
  <si>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</si>
  <si>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</si>
  <si>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</si>
  <si>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</si>
  <si>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</si>
  <si>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</si>
  <si>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</si>
  <si>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</si>
  <si>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</si>
  <si>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</si>
  <si>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</si>
  <si>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</si>
  <si>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</si>
  <si>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</si>
  <si>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</si>
  <si>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</si>
  <si>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</si>
  <si>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</si>
  <si>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</si>
  <si>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</si>
  <si>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</si>
  <si>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</si>
  <si>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</si>
  <si>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</si>
  <si>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</si>
  <si>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</si>
  <si>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</si>
  <si>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</si>
  <si>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</si>
  <si>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</si>
  <si>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</si>
  <si>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</si>
  <si>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</si>
  <si>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</si>
  <si>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</si>
  <si>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</si>
  <si>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</si>
  <si>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</si>
  <si>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</si>
  <si>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</si>
  <si>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</si>
  <si>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</si>
  <si>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</si>
  <si>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</si>
  <si>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</si>
  <si>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</si>
  <si>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</si>
  <si>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</si>
  <si>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</si>
  <si>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</si>
  <si>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</si>
  <si>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</si>
  <si>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</si>
  <si>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</si>
  <si>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</si>
  <si>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</si>
  <si>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</si>
  <si>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</si>
  <si>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</si>
  <si>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</si>
  <si>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</si>
  <si>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</si>
  <si>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</si>
  <si>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</si>
  <si>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</si>
  <si>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</si>
  <si>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</si>
  <si>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</si>
  <si>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</si>
  <si>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</si>
  <si>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</si>
  <si>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</si>
  <si>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</si>
  <si>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</si>
  <si>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</si>
  <si>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</si>
  <si>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</si>
  <si>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</si>
  <si>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</si>
  <si>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</si>
  <si>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</si>
  <si>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</si>
  <si>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</si>
  <si>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</si>
  <si>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</si>
  <si>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</si>
  <si>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</si>
  <si>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</si>
  <si>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</si>
  <si>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</si>
  <si>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</si>
  <si>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</si>
  <si>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</si>
  <si>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</si>
  <si>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</si>
  <si>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</si>
  <si>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</si>
  <si>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</si>
  <si>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</si>
  <si>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</si>
  <si>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</si>
  <si>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</si>
  <si>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</si>
  <si>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</si>
  <si>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</si>
  <si>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</si>
  <si>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</si>
  <si>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</si>
  <si>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</si>
  <si>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</si>
  <si>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</si>
  <si>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</si>
  <si>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</si>
  <si>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</si>
  <si>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</si>
  <si>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</si>
  <si>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</si>
  <si>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</si>
  <si>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</si>
  <si>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</si>
  <si>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</si>
  <si>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</si>
  <si>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</si>
  <si>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</si>
  <si>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</si>
  <si>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</si>
  <si>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</si>
  <si>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</si>
  <si>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</si>
  <si>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</si>
  <si>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</si>
  <si>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</si>
  <si>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</si>
  <si>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</si>
  <si>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</si>
  <si>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</si>
  <si>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</si>
  <si>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</si>
  <si>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</si>
  <si>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</si>
  <si>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</si>
  <si>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</si>
  <si>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</si>
  <si>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</si>
  <si>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</si>
  <si>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</si>
  <si>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</si>
  <si>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</si>
  <si>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</si>
  <si>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</si>
  <si>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</si>
  <si>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</si>
  <si>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</si>
  <si>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</si>
  <si>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</si>
  <si>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</si>
  <si>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</si>
  <si>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</si>
  <si>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</si>
  <si>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</si>
  <si>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</si>
  <si>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</si>
  <si>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</si>
  <si>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</si>
  <si>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</si>
  <si>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</si>
  <si>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</si>
  <si>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</si>
  <si>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</si>
  <si>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</si>
  <si>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</si>
  <si>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</si>
  <si>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</si>
  <si>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</si>
  <si>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</si>
  <si>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</si>
  <si>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</si>
  <si>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</si>
  <si>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</si>
  <si>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</si>
  <si>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</si>
  <si>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</si>
  <si>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</si>
  <si>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</si>
  <si>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</si>
  <si>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</si>
  <si>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</si>
  <si>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</si>
  <si>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</si>
  <si>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</si>
  <si>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</si>
  <si>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</si>
  <si>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</si>
  <si>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</si>
  <si>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</si>
  <si>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</si>
  <si>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</si>
  <si>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</si>
  <si>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</si>
  <si>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</si>
  <si>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</si>
  <si>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</si>
  <si>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</si>
  <si>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</si>
  <si>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</si>
  <si>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</si>
  <si>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</si>
  <si>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</si>
  <si>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</si>
  <si>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</si>
  <si>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</si>
  <si>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</si>
  <si>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</si>
  <si>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</si>
  <si>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</si>
  <si>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</si>
  <si>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</si>
  <si>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</si>
  <si>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</si>
  <si>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</si>
  <si>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</si>
  <si>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</si>
  <si>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</si>
  <si>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</si>
  <si>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</si>
  <si>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</si>
  <si>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</si>
  <si>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</si>
  <si>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</si>
  <si>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</si>
  <si>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</si>
  <si>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</si>
  <si>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</si>
  <si>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</si>
  <si>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</si>
  <si>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</si>
  <si>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</si>
  <si>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</si>
  <si>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</si>
  <si>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</si>
  <si>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</si>
  <si>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</si>
  <si>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</si>
  <si>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</si>
  <si>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</si>
  <si>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</si>
  <si>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</si>
  <si>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</si>
  <si>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</si>
  <si>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</si>
  <si>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</si>
  <si>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</si>
  <si>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</si>
  <si>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</si>
  <si>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</si>
  <si>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</si>
  <si>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</si>
  <si>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</si>
  <si>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</si>
  <si>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</si>
  <si>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</si>
  <si>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</si>
  <si>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</si>
  <si>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</si>
  <si>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</si>
  <si>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</si>
  <si>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</si>
  <si>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</si>
  <si>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</si>
  <si>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</si>
  <si>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</si>
  <si>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</si>
  <si>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</si>
  <si>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</si>
  <si>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</si>
  <si>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</si>
  <si>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</si>
  <si>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</si>
  <si>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</si>
  <si>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</si>
  <si>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</si>
  <si>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</si>
  <si>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</si>
  <si>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</si>
  <si>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</si>
  <si>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</si>
  <si>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</si>
  <si>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</si>
  <si>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</si>
  <si>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</si>
  <si>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</si>
  <si>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</si>
  <si>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</si>
  <si>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</si>
  <si>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</si>
  <si>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</si>
  <si>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</si>
  <si>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</si>
  <si>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</si>
  <si>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</si>
  <si>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</si>
  <si>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</si>
  <si>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</si>
  <si>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</si>
  <si>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</si>
  <si>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</si>
  <si>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</si>
  <si>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</si>
  <si>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</si>
  <si>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</si>
  <si>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</si>
  <si>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</si>
  <si>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</si>
  <si>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</si>
  <si>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</si>
  <si>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</si>
  <si>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</si>
  <si>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</si>
  <si>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</si>
  <si>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</si>
  <si>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</si>
  <si>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</si>
  <si>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</si>
  <si>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</si>
  <si>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</si>
  <si>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</si>
  <si>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</si>
  <si>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</si>
  <si>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</si>
  <si>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</si>
  <si>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</si>
  <si>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</si>
  <si>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</si>
  <si>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</si>
  <si>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</si>
  <si>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</si>
  <si>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</si>
  <si>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</si>
  <si>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</si>
  <si>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</si>
  <si>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</si>
  <si>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</si>
  <si>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</si>
  <si>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</si>
  <si>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</si>
  <si>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</si>
  <si>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</si>
  <si>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</si>
  <si>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</si>
  <si>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</si>
  <si>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</si>
  <si>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</si>
  <si>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</si>
  <si>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</si>
  <si>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</si>
  <si>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</si>
  <si>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</si>
  <si>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</si>
  <si>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</si>
  <si>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</si>
  <si>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</si>
  <si>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</si>
  <si>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</si>
  <si>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</si>
  <si>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</si>
  <si>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</si>
  <si>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</si>
  <si>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</si>
  <si>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</si>
  <si>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</si>
  <si>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</si>
  <si>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</si>
  <si>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</si>
  <si>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</si>
  <si>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</si>
  <si>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</si>
  <si>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</si>
  <si>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</si>
  <si>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</si>
  <si>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</si>
  <si>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</si>
  <si>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</si>
  <si>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</si>
  <si>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</si>
  <si>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</si>
  <si>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</si>
  <si>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</si>
  <si>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</si>
  <si>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</si>
  <si>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</si>
  <si>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</si>
  <si>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</si>
  <si>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</si>
  <si>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</si>
  <si>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</si>
  <si>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</si>
  <si>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</si>
  <si>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</si>
  <si>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</si>
  <si>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</si>
  <si>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</si>
  <si>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</si>
  <si>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</si>
  <si>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</si>
  <si>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</si>
  <si>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</si>
  <si>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</si>
  <si>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</si>
  <si>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</si>
  <si>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</si>
  <si>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</si>
  <si>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</si>
  <si>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</si>
  <si>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</si>
  <si>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</si>
  <si>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</si>
  <si>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</si>
  <si>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</si>
  <si>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</si>
  <si>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</si>
  <si>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</si>
  <si>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</si>
  <si>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</si>
  <si>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</si>
  <si>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</si>
  <si>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</si>
  <si>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</si>
  <si>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</si>
  <si>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</si>
  <si>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</si>
  <si>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</si>
  <si>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</si>
  <si>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</si>
  <si>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</si>
  <si>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</si>
  <si>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</si>
  <si>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</si>
  <si>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</si>
  <si>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</si>
  <si>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</si>
  <si>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</si>
  <si>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</si>
  <si>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</si>
  <si>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</si>
  <si>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</si>
  <si>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</si>
  <si>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</si>
  <si>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</si>
  <si>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</si>
  <si>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</si>
  <si>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</si>
  <si>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</si>
  <si>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</si>
  <si>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</si>
  <si>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</si>
  <si>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</si>
  <si>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</si>
  <si>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</si>
  <si>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</si>
  <si>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</si>
  <si>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</si>
  <si>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</si>
  <si>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</si>
  <si>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</si>
  <si>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</si>
  <si>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</si>
  <si>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</si>
  <si>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</si>
  <si>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</si>
  <si>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</si>
  <si>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</si>
  <si>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</si>
  <si>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</si>
  <si>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</si>
  <si>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</si>
  <si>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</si>
  <si>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</si>
  <si>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</si>
  <si>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</si>
  <si>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</si>
  <si>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</si>
  <si>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</si>
  <si>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</si>
  <si>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</si>
  <si>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</si>
  <si>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</si>
  <si>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</si>
  <si>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</si>
  <si>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</si>
  <si>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</si>
  <si>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</si>
  <si>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</si>
  <si>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</si>
  <si>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</si>
  <si>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</si>
  <si>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</si>
  <si>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</si>
  <si>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</si>
  <si>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</si>
  <si>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</si>
  <si>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</si>
  <si>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</si>
  <si>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</si>
  <si>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</si>
  <si>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</si>
  <si>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</si>
  <si>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</si>
  <si>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</si>
  <si>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</si>
  <si>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</si>
  <si>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</si>
  <si>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</si>
  <si>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</si>
  <si>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</si>
  <si>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</si>
  <si>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</si>
  <si>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</si>
  <si>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</si>
  <si>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</si>
  <si>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</si>
  <si>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</si>
  <si>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</si>
  <si>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</si>
  <si>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</si>
  <si>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</si>
  <si>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</si>
  <si>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</si>
  <si>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</si>
  <si>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</si>
  <si>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</si>
  <si>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</si>
  <si>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</si>
  <si>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</si>
  <si>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</si>
  <si>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</si>
  <si>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</si>
  <si>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</si>
  <si>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</si>
  <si>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</si>
  <si>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</si>
  <si>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</si>
  <si>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</si>
  <si>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</si>
  <si>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</si>
  <si>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</si>
  <si>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</si>
  <si>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</si>
  <si>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</si>
  <si>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</si>
  <si>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</si>
  <si>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</si>
  <si>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</si>
  <si>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</si>
  <si>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</si>
  <si>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</si>
  <si>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</si>
  <si>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</si>
  <si>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</si>
  <si>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</si>
  <si>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</si>
  <si>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</si>
  <si>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</si>
  <si>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</si>
  <si>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</si>
  <si>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</si>
  <si>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</si>
  <si>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</si>
  <si>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</si>
  <si>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</si>
  <si>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</si>
  <si>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</si>
  <si>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</si>
  <si>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</si>
  <si>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</si>
  <si>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</si>
  <si>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</si>
  <si>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</si>
  <si>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</si>
  <si>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</si>
  <si>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</si>
  <si>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</si>
  <si>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</si>
  <si>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</si>
  <si>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</si>
  <si>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</si>
  <si>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</si>
  <si>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</si>
  <si>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</si>
  <si>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</si>
  <si>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</si>
  <si>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</si>
  <si>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</si>
  <si>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</si>
  <si>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</si>
  <si>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</si>
  <si>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</si>
  <si>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</si>
  <si>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</si>
  <si>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</si>
  <si>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</si>
  <si>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</si>
  <si>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</si>
  <si>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</si>
  <si>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</si>
  <si>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</si>
  <si>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</si>
  <si>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</si>
  <si>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</si>
  <si>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</si>
  <si>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</si>
  <si>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</si>
  <si>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</si>
  <si>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</si>
  <si>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</si>
  <si>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</si>
  <si>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</si>
  <si>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</si>
  <si>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</si>
  <si>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</si>
  <si>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</si>
  <si>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</si>
  <si>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</si>
  <si>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</si>
  <si>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</si>
  <si>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</si>
  <si>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</si>
  <si>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</si>
  <si>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</si>
  <si>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</si>
  <si>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</si>
  <si>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</si>
  <si>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</si>
  <si>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</si>
  <si>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</si>
  <si>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</si>
  <si>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</si>
  <si>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</si>
  <si>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</si>
  <si>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</si>
  <si>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</si>
  <si>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</si>
  <si>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</si>
  <si>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</si>
  <si>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</si>
  <si>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</si>
  <si>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</si>
  <si>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</si>
  <si>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</si>
  <si>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</si>
  <si>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</si>
  <si>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</si>
  <si>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</si>
  <si>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</si>
  <si>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</si>
  <si>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</si>
  <si>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</si>
  <si>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</si>
  <si>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</si>
  <si>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</si>
  <si>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</si>
  <si>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</si>
  <si>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</si>
  <si>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</si>
  <si>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</si>
  <si>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</si>
  <si>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</si>
  <si>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</si>
  <si>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</si>
  <si>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</si>
  <si>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</si>
  <si>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</si>
  <si>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</si>
  <si>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</si>
  <si>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</si>
  <si>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</si>
  <si>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</si>
  <si>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</si>
  <si>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</si>
  <si>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</si>
  <si>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</si>
  <si>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</si>
  <si>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</si>
  <si>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</si>
  <si>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</si>
  <si>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</si>
  <si>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</si>
  <si>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</si>
  <si>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</si>
  <si>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</si>
  <si>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</si>
  <si>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</si>
  <si>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</si>
  <si>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</si>
  <si>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</si>
  <si>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</si>
  <si>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</si>
  <si>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</si>
  <si>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</si>
  <si>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</si>
  <si>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</si>
  <si>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</si>
  <si>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</si>
  <si>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</si>
  <si>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</si>
  <si>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</si>
  <si>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</si>
  <si>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</si>
  <si>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</si>
  <si>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</si>
  <si>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</si>
  <si>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</si>
  <si>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</si>
  <si>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</si>
  <si>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</si>
  <si>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</si>
  <si>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</si>
  <si>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</si>
  <si>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</si>
  <si>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</si>
  <si>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</si>
  <si>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</si>
  <si>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</si>
  <si>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</si>
  <si>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</si>
  <si>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</si>
  <si>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</si>
  <si>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</si>
  <si>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</si>
  <si>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</si>
  <si>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</si>
  <si>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</si>
  <si>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</si>
  <si>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</si>
  <si>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</si>
  <si>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</si>
  <si>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</si>
  <si>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</si>
  <si>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</si>
  <si>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</si>
  <si>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</si>
  <si>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</si>
  <si>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</si>
  <si>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</si>
  <si>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</si>
  <si>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</si>
  <si>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</si>
  <si>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</si>
  <si>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</si>
  <si>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</si>
  <si>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</si>
  <si>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</si>
  <si>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</si>
  <si>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</si>
  <si>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</si>
  <si>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</si>
  <si>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</si>
  <si>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</si>
  <si>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</si>
  <si>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</si>
  <si>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</si>
  <si>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</si>
  <si>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</si>
  <si>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</si>
  <si>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</si>
  <si>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</si>
  <si>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</si>
  <si>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</si>
  <si>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</si>
  <si>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</si>
  <si>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</si>
  <si>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</si>
  <si>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</si>
  <si>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</si>
  <si>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</si>
  <si>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</si>
  <si>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</si>
  <si>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</si>
  <si>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</si>
  <si>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</si>
  <si>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</si>
  <si>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</si>
  <si>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</si>
  <si>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</si>
  <si>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</si>
  <si>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</si>
  <si>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</si>
  <si>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</si>
  <si>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</si>
  <si>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</si>
  <si>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</si>
  <si>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</si>
  <si>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</si>
  <si>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</si>
  <si>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</si>
  <si>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</si>
  <si>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</si>
  <si>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</si>
  <si>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</si>
  <si>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</si>
  <si>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</si>
  <si>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</si>
  <si>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</si>
  <si>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</si>
  <si>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</si>
  <si>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</si>
  <si>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</si>
  <si>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</si>
  <si>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</si>
  <si>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</si>
  <si>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</si>
  <si>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</si>
  <si>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</si>
  <si>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</si>
  <si>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</si>
  <si>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</si>
  <si>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</si>
  <si>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</si>
  <si>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</si>
  <si>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</si>
  <si>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</si>
  <si>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</si>
  <si>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</si>
  <si>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</si>
  <si>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</si>
  <si>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</si>
  <si>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</si>
  <si>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</si>
  <si>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</si>
  <si>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</si>
  <si>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</si>
  <si>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</si>
  <si>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</si>
  <si>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</si>
  <si>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</si>
  <si>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</si>
  <si>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</si>
  <si>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</si>
  <si>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</si>
  <si>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</si>
  <si>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</si>
  <si>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</si>
  <si>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</si>
  <si>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</si>
  <si>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</si>
  <si>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</si>
  <si>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</si>
  <si>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</si>
  <si>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</si>
  <si>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</si>
  <si>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</si>
  <si>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</si>
  <si>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</si>
  <si>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</si>
  <si>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</si>
  <si>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</si>
  <si>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</si>
  <si>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</si>
  <si>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</si>
  <si>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</si>
  <si>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</si>
  <si>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</si>
  <si>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</si>
  <si>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</si>
  <si>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</si>
  <si>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</si>
  <si>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</si>
  <si>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</si>
  <si>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</si>
  <si>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</si>
  <si>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</si>
  <si>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</si>
  <si>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</si>
  <si>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</si>
  <si>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</si>
  <si>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</si>
  <si>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</si>
  <si>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</si>
  <si>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</si>
  <si>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</si>
  <si>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</si>
  <si>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</si>
  <si>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</si>
  <si>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</si>
  <si>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</si>
  <si>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</si>
  <si>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</si>
  <si>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</si>
  <si>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</si>
  <si>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</si>
  <si>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</si>
  <si>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</si>
  <si>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</si>
  <si>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</si>
  <si>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</si>
  <si>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</si>
  <si>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</si>
  <si>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</si>
  <si>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</si>
  <si>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</si>
  <si>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</si>
  <si>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</si>
  <si>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</si>
  <si>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</si>
  <si>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</si>
  <si>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</si>
  <si>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</si>
  <si>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</si>
  <si>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</si>
  <si>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</si>
  <si>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</si>
  <si>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</si>
  <si>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</si>
  <si>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</si>
  <si>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</si>
  <si>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</si>
  <si>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</si>
  <si>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</si>
  <si>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</si>
  <si>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</si>
  <si>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</si>
  <si>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</si>
  <si>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</si>
  <si>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</si>
  <si>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</si>
  <si>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</si>
  <si>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</si>
  <si>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</si>
  <si>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</si>
  <si>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</si>
  <si>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</si>
  <si>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</si>
  <si>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</si>
  <si>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</si>
  <si>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</si>
  <si>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</si>
  <si>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</si>
  <si>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</si>
  <si>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</si>
  <si>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</si>
  <si>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</si>
  <si>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</si>
  <si>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</si>
  <si>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</si>
  <si>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</si>
  <si>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</si>
  <si>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</si>
  <si>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</si>
  <si>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</si>
  <si>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</si>
  <si>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</si>
  <si>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</si>
  <si>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</si>
  <si>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</si>
  <si>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</si>
  <si>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</si>
  <si>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</si>
  <si>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</si>
  <si>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</si>
  <si>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</si>
  <si>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</si>
  <si>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</si>
  <si>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</si>
  <si>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</si>
  <si>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</si>
  <si>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</si>
  <si>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</si>
  <si>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</si>
  <si>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</si>
  <si>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</si>
  <si>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</si>
  <si>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</si>
  <si>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</si>
  <si>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</si>
  <si>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</si>
  <si>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</si>
  <si>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</si>
  <si>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</si>
  <si>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</si>
  <si>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</si>
  <si>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</si>
  <si>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</si>
  <si>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</si>
  <si>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</si>
  <si>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</si>
  <si>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</si>
  <si>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</si>
  <si>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</si>
  <si>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</si>
  <si>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</si>
  <si>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</si>
  <si>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</si>
  <si>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</si>
  <si>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</si>
  <si>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</si>
  <si>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</si>
  <si>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</si>
  <si>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</si>
  <si>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</si>
  <si>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</si>
  <si>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</si>
  <si>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</si>
  <si>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</si>
  <si>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</si>
  <si>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</si>
  <si>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</si>
  <si>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</si>
  <si>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</si>
  <si>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</si>
  <si>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</si>
  <si>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</si>
  <si>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</si>
  <si>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</si>
  <si>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</si>
  <si>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</si>
  <si>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</si>
  <si>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</si>
  <si>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</si>
  <si>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</si>
  <si>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</si>
  <si>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</si>
  <si>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</si>
  <si>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</si>
  <si>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</si>
  <si>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</si>
  <si>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</si>
  <si>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</si>
  <si>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</si>
  <si>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</si>
  <si>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</si>
  <si>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</si>
  <si>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</si>
  <si>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</si>
  <si>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</si>
  <si>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</si>
  <si>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</si>
  <si>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</si>
  <si>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</si>
  <si>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</si>
  <si>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</si>
  <si>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</si>
  <si>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</si>
  <si>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</si>
  <si>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</si>
  <si>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</si>
  <si>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</si>
  <si>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</si>
  <si>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</si>
  <si>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</si>
  <si>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</si>
  <si>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</si>
  <si>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</si>
  <si>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</si>
  <si>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</si>
  <si>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</si>
  <si>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</si>
  <si>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</si>
  <si>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</si>
  <si>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</si>
  <si>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</si>
  <si>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</si>
  <si>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</si>
  <si>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</si>
  <si>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</si>
  <si>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</si>
  <si>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</si>
  <si>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</si>
  <si>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</si>
  <si>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</si>
  <si>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</si>
  <si>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</si>
  <si>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</si>
  <si>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</si>
  <si>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</si>
  <si>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</si>
  <si>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</si>
  <si>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</si>
  <si>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</si>
  <si>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</si>
  <si>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</si>
  <si>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</si>
  <si>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</si>
  <si>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</si>
  <si>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</si>
  <si>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</si>
  <si>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</si>
  <si>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</si>
  <si>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</si>
  <si>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</si>
  <si>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</si>
  <si>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</si>
  <si>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</si>
  <si>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</si>
  <si>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</si>
  <si>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</si>
  <si>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</si>
  <si>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</si>
  <si>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</si>
  <si>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</si>
  <si>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</si>
  <si>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</si>
  <si>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</si>
  <si>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</si>
  <si>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</si>
  <si>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</si>
  <si>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</si>
  <si>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</si>
  <si>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</si>
  <si>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</si>
  <si>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</si>
  <si>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</si>
  <si>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</si>
  <si>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</si>
  <si>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</si>
  <si>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</si>
  <si>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</si>
  <si>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</si>
  <si>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</si>
  <si>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</si>
  <si>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</si>
  <si>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</si>
  <si>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</si>
  <si>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</si>
  <si>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</si>
  <si>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</si>
  <si>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</si>
  <si>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</si>
  <si>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</si>
  <si>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</si>
  <si>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</si>
  <si>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</si>
  <si>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</si>
  <si>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</si>
  <si>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</si>
  <si>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</si>
  <si>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</si>
  <si>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</si>
  <si>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</si>
  <si>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</si>
  <si>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</si>
  <si>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</si>
  <si>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</si>
  <si>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</si>
  <si>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</si>
  <si>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</si>
  <si>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</si>
  <si>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</si>
  <si>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</si>
  <si>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</si>
  <si>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</si>
  <si>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</si>
  <si>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</si>
  <si>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</si>
  <si>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</si>
  <si>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</si>
  <si>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</si>
  <si>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</si>
  <si>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</si>
  <si>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</si>
  <si>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</si>
  <si>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</si>
  <si>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</si>
  <si>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</si>
  <si>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</si>
  <si>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</si>
  <si>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</si>
  <si>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</si>
  <si>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</si>
  <si>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</si>
  <si>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</si>
  <si>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</si>
  <si>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</si>
  <si>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</si>
  <si>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</si>
  <si>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</si>
  <si>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</si>
  <si>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</si>
  <si>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</si>
  <si>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</si>
  <si>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</si>
  <si>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</si>
  <si>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</si>
  <si>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</si>
  <si>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</si>
  <si>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</si>
  <si>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</si>
  <si>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</si>
  <si>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</si>
  <si>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</si>
  <si>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</si>
  <si>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</si>
  <si>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</si>
  <si>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</si>
  <si>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</si>
  <si>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</si>
  <si>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</si>
  <si>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</si>
  <si>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</si>
  <si>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</si>
  <si>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</si>
  <si>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</si>
  <si>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</si>
  <si>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</si>
  <si>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</si>
  <si>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</si>
  <si>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</si>
  <si>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</si>
  <si>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</si>
  <si>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</si>
  <si>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</si>
  <si>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</si>
  <si>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</si>
  <si>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</si>
  <si>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</si>
  <si>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</si>
  <si>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</si>
  <si>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</si>
  <si>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</si>
  <si>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</si>
  <si>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</si>
  <si>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</si>
  <si>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</si>
  <si>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</si>
  <si>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</si>
  <si>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</si>
  <si>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</si>
  <si>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</si>
  <si>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</si>
  <si>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</si>
  <si>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</si>
  <si>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</si>
  <si>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</si>
  <si>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</si>
  <si>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</si>
  <si>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</si>
  <si>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</si>
  <si>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</si>
  <si>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</si>
  <si>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</si>
  <si>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</si>
  <si>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</si>
  <si>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</si>
  <si>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</si>
  <si>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</si>
  <si>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</si>
  <si>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</si>
  <si>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</si>
  <si>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</si>
  <si>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</si>
  <si>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</si>
  <si>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</si>
  <si>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</si>
  <si>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</si>
  <si>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</si>
  <si>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</si>
  <si>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</si>
  <si>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</si>
  <si>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</si>
  <si>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</si>
  <si>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</si>
  <si>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</si>
  <si>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</si>
  <si>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</si>
  <si>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</si>
  <si>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</si>
  <si>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</si>
  <si>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</si>
  <si>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</si>
  <si>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</si>
  <si>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</si>
  <si>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</si>
  <si>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</si>
  <si>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</si>
  <si>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</si>
  <si>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</si>
  <si>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</si>
  <si>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</si>
  <si>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</si>
  <si>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</si>
  <si>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</si>
  <si>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</si>
  <si>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</si>
  <si>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</si>
  <si>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</si>
  <si>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</si>
  <si>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</si>
  <si>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</si>
  <si>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</si>
  <si>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</si>
  <si>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</si>
  <si>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</si>
  <si>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</si>
  <si>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</si>
  <si>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</si>
  <si>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</si>
  <si>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</si>
  <si>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</si>
  <si>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</si>
  <si>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</si>
  <si>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</si>
  <si>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</si>
  <si>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</si>
  <si>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</si>
  <si>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</si>
  <si>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</si>
  <si>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</si>
  <si>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</si>
  <si>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</si>
  <si>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</si>
  <si>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</si>
  <si>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</si>
  <si>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</si>
  <si>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</si>
  <si>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</si>
  <si>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</si>
  <si>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</si>
  <si>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</si>
  <si>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</si>
  <si>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</si>
  <si>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</si>
  <si>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</si>
  <si>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</si>
  <si>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</si>
  <si>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</si>
  <si>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</si>
  <si>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</si>
  <si>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</si>
  <si>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</si>
  <si>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</si>
  <si>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</si>
  <si>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</si>
  <si>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</si>
  <si>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</si>
  <si>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</si>
  <si>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</si>
  <si>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</si>
  <si>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</si>
  <si>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</si>
  <si>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</si>
  <si>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</si>
  <si>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</si>
  <si>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</si>
  <si>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</si>
  <si>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</si>
  <si>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</si>
  <si>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</si>
  <si>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</si>
  <si>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</si>
  <si>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</si>
  <si>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</si>
  <si>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</si>
  <si>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</si>
  <si>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</si>
  <si>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</si>
  <si>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</si>
  <si>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</si>
  <si>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</si>
  <si>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</si>
  <si>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</si>
  <si>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</si>
  <si>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</si>
  <si>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</si>
  <si>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</si>
  <si>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</si>
  <si>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</si>
  <si>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</si>
  <si>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</si>
  <si>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</si>
  <si>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</si>
  <si>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</si>
  <si>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</si>
  <si>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</si>
  <si>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</si>
  <si>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</si>
  <si>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</si>
  <si>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</si>
  <si>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</si>
  <si>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</si>
  <si>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</si>
  <si>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</si>
  <si>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</si>
  <si>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</si>
  <si>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</si>
  <si>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</si>
  <si>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</si>
  <si>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</si>
  <si>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</si>
  <si>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</si>
  <si>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</si>
  <si>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</si>
  <si>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</si>
  <si>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</si>
  <si>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</si>
  <si>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</si>
  <si>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</si>
  <si>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</si>
  <si>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</si>
  <si>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</si>
  <si>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</si>
  <si>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</si>
  <si>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</si>
  <si>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</si>
  <si>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</si>
  <si>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</si>
  <si>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</si>
  <si>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</si>
  <si>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</si>
  <si>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</si>
  <si>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</si>
  <si>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</si>
  <si>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</si>
  <si>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</si>
  <si>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</si>
  <si>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</si>
  <si>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</si>
  <si>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</si>
  <si>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</si>
  <si>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</si>
  <si>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</si>
  <si>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</si>
  <si>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</si>
  <si>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</si>
  <si>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</si>
  <si>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</si>
  <si>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</si>
  <si>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</si>
  <si>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</si>
  <si>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</si>
  <si>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</si>
  <si>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</si>
  <si>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</si>
  <si>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</si>
  <si>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</si>
  <si>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</si>
  <si>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</si>
  <si>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</si>
  <si>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</si>
  <si>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</si>
  <si>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</si>
  <si>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</si>
  <si>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</si>
  <si>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</si>
  <si>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</si>
  <si>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</si>
  <si>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</si>
  <si>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</si>
  <si>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</si>
  <si>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</si>
  <si>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</si>
  <si>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</si>
  <si>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</si>
  <si>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</si>
  <si>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</si>
  <si>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</si>
  <si>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</si>
  <si>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</si>
  <si>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</si>
  <si>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</si>
  <si>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</si>
  <si>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</si>
  <si>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</si>
  <si>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</si>
  <si>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</si>
  <si>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</si>
  <si>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</si>
  <si>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</si>
  <si>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</si>
  <si>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</si>
  <si>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</si>
  <si>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</si>
  <si>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</si>
  <si>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</si>
  <si>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</si>
  <si>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</si>
  <si>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</si>
  <si>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</si>
  <si>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</si>
  <si>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</si>
  <si>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</si>
  <si>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</si>
  <si>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</si>
  <si>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</si>
  <si>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</si>
  <si>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</si>
  <si>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</si>
  <si>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</si>
  <si>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</si>
  <si>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</si>
  <si>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</si>
  <si>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</si>
  <si>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</si>
  <si>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</si>
  <si>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</si>
  <si>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</si>
  <si>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</si>
  <si>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</si>
  <si>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</si>
  <si>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</si>
  <si>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</si>
  <si>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</si>
  <si>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</si>
  <si>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</si>
  <si>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</si>
  <si>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</si>
  <si>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</si>
  <si>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</si>
  <si>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</si>
  <si>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</si>
  <si>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</si>
  <si>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</si>
  <si>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</si>
  <si>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</si>
  <si>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</si>
  <si>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</si>
  <si>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</si>
  <si>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</si>
  <si>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</si>
  <si>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</si>
  <si>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</si>
  <si>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</si>
  <si>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</si>
  <si>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</si>
  <si>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</si>
  <si>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</si>
  <si>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</si>
  <si>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</si>
  <si>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</si>
  <si>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</si>
  <si>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</si>
  <si>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</si>
  <si>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</si>
  <si>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</si>
  <si>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</si>
  <si>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</si>
  <si>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</si>
  <si>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</si>
  <si>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</si>
  <si>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</si>
  <si>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</si>
  <si>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</si>
  <si>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</si>
  <si>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</si>
  <si>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</si>
  <si>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</si>
  <si>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</si>
  <si>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</si>
  <si>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</si>
  <si>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</si>
  <si>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</si>
  <si>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</si>
  <si>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</si>
  <si>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</si>
  <si>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</si>
  <si>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</si>
  <si>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</si>
  <si>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</si>
  <si>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</si>
  <si>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</si>
  <si>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</si>
  <si>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</si>
  <si>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</si>
  <si>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</si>
  <si>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</si>
  <si>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</si>
  <si>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</si>
  <si>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</si>
  <si>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</si>
  <si>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</si>
  <si>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</si>
  <si>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</si>
  <si>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</si>
  <si>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</si>
  <si>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</si>
  <si>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</si>
  <si>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</si>
  <si>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</si>
  <si>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</si>
  <si>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</si>
  <si>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</si>
  <si>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</si>
  <si>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</si>
  <si>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</si>
  <si>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</si>
  <si>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</si>
  <si>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</si>
  <si>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</si>
  <si>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</si>
  <si>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</si>
  <si>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</si>
  <si>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</si>
  <si>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</si>
  <si>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</si>
  <si>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</si>
  <si>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</si>
  <si>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</si>
  <si>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</si>
  <si>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</si>
  <si>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</si>
  <si>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</si>
  <si>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</si>
  <si>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</si>
  <si>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</si>
  <si>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</si>
  <si>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</si>
  <si>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</si>
  <si>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</si>
  <si>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</si>
  <si>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</si>
  <si>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</si>
  <si>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</si>
  <si>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</si>
  <si>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</si>
  <si>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</si>
  <si>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</si>
  <si>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</si>
  <si>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</si>
  <si>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</si>
  <si>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</si>
  <si>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</si>
  <si>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</si>
  <si>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</si>
  <si>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</si>
  <si>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</si>
  <si>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</si>
  <si>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</si>
  <si>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</si>
  <si>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</si>
  <si>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</si>
  <si>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</si>
  <si>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</si>
  <si>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</si>
  <si>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</si>
  <si>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</si>
  <si>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</si>
  <si>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</si>
  <si>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</si>
  <si>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</si>
  <si>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</si>
  <si>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</si>
  <si>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</si>
  <si>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</si>
  <si>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</si>
  <si>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</si>
  <si>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</si>
  <si>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</si>
  <si>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</si>
  <si>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</si>
  <si>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</si>
  <si>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</si>
  <si>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</si>
  <si>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</si>
  <si>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</si>
  <si>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</si>
  <si>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</si>
  <si>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</si>
  <si>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</si>
  <si>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</si>
  <si>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</si>
  <si>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</si>
  <si>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</si>
  <si>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</si>
  <si>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</si>
  <si>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</si>
  <si>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</si>
  <si>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</si>
  <si>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</si>
  <si>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</si>
  <si>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</si>
  <si>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</si>
  <si>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</si>
  <si>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</si>
  <si>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</si>
  <si>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</si>
  <si>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</si>
  <si>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</si>
  <si>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</si>
  <si>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</si>
  <si>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</si>
  <si>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</si>
  <si>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</si>
  <si>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</si>
  <si>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</si>
  <si>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</si>
  <si>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</si>
  <si>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</si>
  <si>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</si>
  <si>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</si>
  <si>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</si>
  <si>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</si>
  <si>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</si>
  <si>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</si>
  <si>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</si>
  <si>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</si>
  <si>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</si>
  <si>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</si>
  <si>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</si>
  <si>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</si>
  <si>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</si>
  <si>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</si>
  <si>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</si>
  <si>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</si>
  <si>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</si>
  <si>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</si>
  <si>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</si>
  <si>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</si>
  <si>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</si>
  <si>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</si>
  <si>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</si>
  <si>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</si>
  <si>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</si>
  <si>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</si>
  <si>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</si>
  <si>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</si>
  <si>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</si>
  <si>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</si>
  <si>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</si>
  <si>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</si>
  <si>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</si>
  <si>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</si>
  <si>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</si>
  <si>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</si>
  <si>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</si>
  <si>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</si>
  <si>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</si>
  <si>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</si>
  <si>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</si>
  <si>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</si>
  <si>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</si>
  <si>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</si>
  <si>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</si>
  <si>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</si>
  <si>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</si>
  <si>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</si>
  <si>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</si>
  <si>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</si>
  <si>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</si>
  <si>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</si>
  <si>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</si>
  <si>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</si>
  <si>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</si>
  <si>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</si>
  <si>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</si>
  <si>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</si>
  <si>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</si>
  <si>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</si>
  <si>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</si>
  <si>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</si>
  <si>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</si>
  <si>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</si>
  <si>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</si>
  <si>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</si>
  <si>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</si>
  <si>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</si>
  <si>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</si>
  <si>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</si>
  <si>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</si>
  <si>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</si>
  <si>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</si>
  <si>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</si>
  <si>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</si>
  <si>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</si>
  <si>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</si>
  <si>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</si>
  <si>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</si>
  <si>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</si>
  <si>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</si>
  <si>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</si>
  <si>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</si>
  <si>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</si>
  <si>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</si>
  <si>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</si>
  <si>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</si>
  <si>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</si>
  <si>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</si>
  <si>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</si>
  <si>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</si>
  <si>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</si>
  <si>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</si>
  <si>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</si>
  <si>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</si>
  <si>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</si>
  <si>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</si>
  <si>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</si>
  <si>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</si>
  <si>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</si>
  <si>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</si>
  <si>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</si>
  <si>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</si>
  <si>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</si>
  <si>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</si>
  <si>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</si>
  <si>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</si>
  <si>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</si>
  <si>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</si>
  <si>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</si>
  <si>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</si>
  <si>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</si>
  <si>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</si>
  <si>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</si>
  <si>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</si>
  <si>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</si>
  <si>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</si>
  <si>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</si>
  <si>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</si>
  <si>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</si>
  <si>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</si>
  <si>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</si>
  <si>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</si>
  <si>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</si>
  <si>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</si>
  <si>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</si>
  <si>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</si>
  <si>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</si>
  <si>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</si>
  <si>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</si>
  <si>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</si>
  <si>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</si>
  <si>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</si>
  <si>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</si>
  <si>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</si>
  <si>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</si>
  <si>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</si>
  <si>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</si>
  <si>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</si>
  <si>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</si>
  <si>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</si>
  <si>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</si>
  <si>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</si>
  <si>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</si>
  <si>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</si>
  <si>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</si>
  <si>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</si>
  <si>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</si>
  <si>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</si>
  <si>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</si>
  <si>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</si>
  <si>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</si>
  <si>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</si>
  <si>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</si>
  <si>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</si>
  <si>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</si>
  <si>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</si>
  <si>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</si>
  <si>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</si>
  <si>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</si>
  <si>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</si>
  <si>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</si>
  <si>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</si>
  <si>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</si>
  <si>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</si>
  <si>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</si>
  <si>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</si>
  <si>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</si>
  <si>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</si>
  <si>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</si>
  <si>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</si>
  <si>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</si>
  <si>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</si>
  <si>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</si>
  <si>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</si>
  <si>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</si>
  <si>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</si>
  <si>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</si>
  <si>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</si>
  <si>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</si>
  <si>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</si>
  <si>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</si>
  <si>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</si>
  <si>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</si>
  <si>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</si>
  <si>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</si>
  <si>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</si>
  <si>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</si>
  <si>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</si>
  <si>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</si>
  <si>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</si>
  <si>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</si>
  <si>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</si>
  <si>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</si>
  <si>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</si>
  <si>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</si>
  <si>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</si>
  <si>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</si>
  <si>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</si>
  <si>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</si>
  <si>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</si>
  <si>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</si>
  <si>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</si>
  <si>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</si>
  <si>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</si>
  <si>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</si>
  <si>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</si>
  <si>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</si>
  <si>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</si>
  <si>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</si>
  <si>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</si>
  <si>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</si>
  <si>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</si>
  <si>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</si>
  <si>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</si>
  <si>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</si>
  <si>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</si>
  <si>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</si>
  <si>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</si>
  <si>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</si>
  <si>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</si>
  <si>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</si>
  <si>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</si>
  <si>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</si>
  <si>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</si>
  <si>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</si>
  <si>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</si>
  <si>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</si>
  <si>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</si>
  <si>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</si>
  <si>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</si>
  <si>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</si>
  <si>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</si>
  <si>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</si>
  <si>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</si>
  <si>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</si>
  <si>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</si>
  <si>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</si>
  <si>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</si>
  <si>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</si>
  <si>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</si>
  <si>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</si>
  <si>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</si>
  <si>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</si>
  <si>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</si>
  <si>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</si>
  <si>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</si>
  <si>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</si>
  <si>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</si>
  <si>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</si>
  <si>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</si>
  <si>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</si>
  <si>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</si>
  <si>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</si>
  <si>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</si>
  <si>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</si>
  <si>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</si>
  <si>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</si>
  <si>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</si>
  <si>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</si>
  <si>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</si>
  <si>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</si>
  <si>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</si>
  <si>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</si>
  <si>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</si>
  <si>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</si>
  <si>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</si>
  <si>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</si>
  <si>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</si>
  <si>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</si>
  <si>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</si>
  <si>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</si>
  <si>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</si>
  <si>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</si>
  <si>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</si>
  <si>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</si>
  <si>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</si>
  <si>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</si>
  <si>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</si>
  <si>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</si>
  <si>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</si>
  <si>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</si>
  <si>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</si>
  <si>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</si>
  <si>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</si>
  <si>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</si>
  <si>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</si>
  <si>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</si>
  <si>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</si>
  <si>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</si>
  <si>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</si>
  <si>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</si>
  <si>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</si>
  <si>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</si>
  <si>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</si>
  <si>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</si>
  <si>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</si>
  <si>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</si>
  <si>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</si>
  <si>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</si>
  <si>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</si>
  <si>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</si>
  <si>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</si>
  <si>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</si>
  <si>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</si>
  <si>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</si>
  <si>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</si>
  <si>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</si>
  <si>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</si>
  <si>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</si>
  <si>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</si>
  <si>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</si>
  <si>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</si>
  <si>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</si>
  <si>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</si>
  <si>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</si>
  <si>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</si>
  <si>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</si>
  <si>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</si>
  <si>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</si>
  <si>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</si>
  <si>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</si>
  <si>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</si>
  <si>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</si>
  <si>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</si>
  <si>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</si>
  <si>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</si>
  <si>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</si>
  <si>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</si>
  <si>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</si>
  <si>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</si>
  <si>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</si>
  <si>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</si>
  <si>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</si>
  <si>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</si>
  <si>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</si>
  <si>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</si>
  <si>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</si>
  <si>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</si>
  <si>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</si>
  <si>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</si>
  <si>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</si>
  <si>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</si>
  <si>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</si>
  <si>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</si>
  <si>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</si>
  <si>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</si>
  <si>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</si>
  <si>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</si>
  <si>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</si>
  <si>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</si>
  <si>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</si>
  <si>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</si>
  <si>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</si>
  <si>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</si>
  <si>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</si>
  <si>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</si>
  <si>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</si>
  <si>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</si>
  <si>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</si>
  <si>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</si>
  <si>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</si>
  <si>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</si>
  <si>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</si>
  <si>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</si>
  <si>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</si>
  <si>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</si>
  <si>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</si>
  <si>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</si>
  <si>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</si>
  <si>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</si>
  <si>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</si>
  <si>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</si>
  <si>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</si>
  <si>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</si>
  <si>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</si>
  <si>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</si>
  <si>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</si>
  <si>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</si>
  <si>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</si>
  <si>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</si>
  <si>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</si>
  <si>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</si>
  <si>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</si>
  <si>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</si>
  <si>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</si>
  <si>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</si>
  <si>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</si>
  <si>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</si>
  <si>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</si>
  <si>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</si>
  <si>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</si>
  <si>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</si>
  <si>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</si>
  <si>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</si>
  <si>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</si>
  <si>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</si>
  <si>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</si>
  <si>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</si>
  <si>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</si>
  <si>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</si>
  <si>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</si>
  <si>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</si>
  <si>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</si>
  <si>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</si>
  <si>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</si>
  <si>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</si>
  <si>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</si>
  <si>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</si>
  <si>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</si>
  <si>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</si>
  <si>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</si>
  <si>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</si>
  <si>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</si>
  <si>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</si>
  <si>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</si>
  <si>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</si>
  <si>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</si>
  <si>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</si>
  <si>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</si>
  <si>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</si>
  <si>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</si>
  <si>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</si>
  <si>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</si>
  <si>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</si>
  <si>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</si>
  <si>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</si>
  <si>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</si>
  <si>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</si>
  <si>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</si>
  <si>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</si>
  <si>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</si>
  <si>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</si>
  <si>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</si>
  <si>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</si>
  <si>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</si>
  <si>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</si>
  <si>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</si>
  <si>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</si>
  <si>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</si>
  <si>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</si>
  <si>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</si>
  <si>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</si>
  <si>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</si>
  <si>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</si>
  <si>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</si>
  <si>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</si>
  <si>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</si>
  <si>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</si>
  <si>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</si>
  <si>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</si>
  <si>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</si>
  <si>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</si>
  <si>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</si>
  <si>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</si>
  <si>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</si>
  <si>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</si>
  <si>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</si>
  <si>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</si>
  <si>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</si>
  <si>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</si>
  <si>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</si>
  <si>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</si>
  <si>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</si>
  <si>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</si>
  <si>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</si>
  <si>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</si>
  <si>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</si>
  <si>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</si>
  <si>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</si>
  <si>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</si>
  <si>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</si>
  <si>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</si>
  <si>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</si>
  <si>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</si>
  <si>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</si>
  <si>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</si>
  <si>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</si>
  <si>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</si>
  <si>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</si>
  <si>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</si>
  <si>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</si>
  <si>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</si>
  <si>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</si>
  <si>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</si>
  <si>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</si>
  <si>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</si>
  <si>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</si>
  <si>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</si>
  <si>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</si>
  <si>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</si>
  <si>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</si>
  <si>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</si>
  <si>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</si>
  <si>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</si>
  <si>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</si>
  <si>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</si>
  <si>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</si>
  <si>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</si>
  <si>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</si>
  <si>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</si>
  <si>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</si>
  <si>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</si>
  <si>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</si>
  <si>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</si>
  <si>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</si>
  <si>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</si>
  <si>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</si>
  <si>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</si>
  <si>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</si>
  <si>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</si>
  <si>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</si>
  <si>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</si>
  <si>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</si>
  <si>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</si>
  <si>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</si>
  <si>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</si>
  <si>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</si>
  <si>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</si>
  <si>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</si>
  <si>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</si>
  <si>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</si>
  <si>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</si>
  <si>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</si>
  <si>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</si>
  <si>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</si>
  <si>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</si>
  <si>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</si>
  <si>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</si>
  <si>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</si>
  <si>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</si>
  <si>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</si>
  <si>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</si>
  <si>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</si>
  <si>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</si>
  <si>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</si>
  <si>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</si>
  <si>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</si>
  <si>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</si>
  <si>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</si>
  <si>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</si>
  <si>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</si>
  <si>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</si>
  <si>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</si>
  <si>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</si>
  <si>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</si>
  <si>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</si>
  <si>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</si>
  <si>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</si>
  <si>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</si>
  <si>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</si>
  <si>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</si>
  <si>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</si>
  <si>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</si>
  <si>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</si>
  <si>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</si>
  <si>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</si>
  <si>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</si>
  <si>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</si>
  <si>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</si>
  <si>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</si>
  <si>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</si>
  <si>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</si>
  <si>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</si>
  <si>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</si>
  <si>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</si>
  <si>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</si>
  <si>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</si>
  <si>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</si>
  <si>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</si>
  <si>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</si>
  <si>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</si>
  <si>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</si>
  <si>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</si>
  <si>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</si>
  <si>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</si>
  <si>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</si>
  <si>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</si>
  <si>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</si>
  <si>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</si>
  <si>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</si>
  <si>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</si>
  <si>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</si>
  <si>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</si>
  <si>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</si>
  <si>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</si>
  <si>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</si>
  <si>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</si>
  <si>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</si>
  <si>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</si>
  <si>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</si>
  <si>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</si>
  <si>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</si>
  <si>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</si>
  <si>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</si>
  <si>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</si>
  <si>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</si>
  <si>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</si>
  <si>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</si>
  <si>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</si>
  <si>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</si>
  <si>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</si>
  <si>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</si>
  <si>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</si>
  <si>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</si>
  <si>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</si>
  <si>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</si>
  <si>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</si>
  <si>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</si>
  <si>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</si>
  <si>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</si>
  <si>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</si>
  <si>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</si>
  <si>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</si>
  <si>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</si>
  <si>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</si>
  <si>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</si>
  <si>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</si>
  <si>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</si>
  <si>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</si>
  <si>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</si>
  <si>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</si>
  <si>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</si>
  <si>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</si>
  <si>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</si>
  <si>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</si>
  <si>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</si>
  <si>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</si>
  <si>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</si>
  <si>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</si>
  <si>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</si>
  <si>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</si>
  <si>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</si>
  <si>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</si>
  <si>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</si>
  <si>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</si>
  <si>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</si>
  <si>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</si>
  <si>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</si>
  <si>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</si>
  <si>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</si>
  <si>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</si>
  <si>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</si>
  <si>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</si>
  <si>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</si>
  <si>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</si>
  <si>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</si>
  <si>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</si>
  <si>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</si>
  <si>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</si>
  <si>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</si>
  <si>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</si>
  <si>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</si>
  <si>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</si>
  <si>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</si>
  <si>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</si>
  <si>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</si>
  <si>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</si>
  <si>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</si>
  <si>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</si>
  <si>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</si>
  <si>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</si>
  <si>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</si>
  <si>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</si>
  <si>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</si>
  <si>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</si>
  <si>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</si>
  <si>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</si>
  <si>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</si>
  <si>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</si>
  <si>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</si>
  <si>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</si>
  <si>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</si>
  <si>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</si>
  <si>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</si>
  <si>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</si>
  <si>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</si>
  <si>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</si>
  <si>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</si>
  <si>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</si>
  <si>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</si>
  <si>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</si>
  <si>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</si>
  <si>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</si>
  <si>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</si>
  <si>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</si>
  <si>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</si>
  <si>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</si>
  <si>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</si>
  <si>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</si>
  <si>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</si>
  <si>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</si>
  <si>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</si>
  <si>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</si>
  <si>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</si>
  <si>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</si>
  <si>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</si>
  <si>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</si>
  <si>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</si>
  <si>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</si>
  <si>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</si>
  <si>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</si>
  <si>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</si>
  <si>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</si>
  <si>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</si>
  <si>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</si>
  <si>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</si>
  <si>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</si>
  <si>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</si>
  <si>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</si>
  <si>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</si>
  <si>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</si>
  <si>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</si>
  <si>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</si>
  <si>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</si>
  <si>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</si>
  <si>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</si>
  <si>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</si>
  <si>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</si>
  <si>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</si>
  <si>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</si>
  <si>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</si>
  <si>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</si>
  <si>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</si>
  <si>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</si>
  <si>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</si>
  <si>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</si>
  <si>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</si>
  <si>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</si>
  <si>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</si>
  <si>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</si>
  <si>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</si>
  <si>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</si>
  <si>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</si>
  <si>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</si>
  <si>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</si>
  <si>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</si>
  <si>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</si>
  <si>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</si>
  <si>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</si>
  <si>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</si>
  <si>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</si>
  <si>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</si>
  <si>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</si>
  <si>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</si>
  <si>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</si>
  <si>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</si>
  <si>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</si>
  <si>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</si>
  <si>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</si>
  <si>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</si>
  <si>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</si>
  <si>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</si>
  <si>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</si>
  <si>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</si>
  <si>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</si>
  <si>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</si>
  <si>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</si>
  <si>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</si>
  <si>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</si>
  <si>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</si>
  <si>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</si>
  <si>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</si>
  <si>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</si>
  <si>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</si>
  <si>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</si>
  <si>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</si>
  <si>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</si>
  <si>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</si>
  <si>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</si>
  <si>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</si>
  <si>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</si>
  <si>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</si>
  <si>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</si>
  <si>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</si>
  <si>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</si>
  <si>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</si>
  <si>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</si>
  <si>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</si>
  <si>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</si>
  <si>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</si>
  <si>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</si>
  <si>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</si>
  <si>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</si>
  <si>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</si>
  <si>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</si>
  <si>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</si>
  <si>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</si>
  <si>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</si>
  <si>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</si>
  <si>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</si>
  <si>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</si>
  <si>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</si>
  <si>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</si>
  <si>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</si>
  <si>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</si>
  <si>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</si>
  <si>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</si>
  <si>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</si>
  <si>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</si>
  <si>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</si>
  <si>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</si>
  <si>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</si>
  <si>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</si>
  <si>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</si>
  <si>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</si>
  <si>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</si>
  <si>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</si>
  <si>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</si>
  <si>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</si>
  <si>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</si>
  <si>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</si>
  <si>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</si>
  <si>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</si>
  <si>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</si>
  <si>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</si>
  <si>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</si>
  <si>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</si>
  <si>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</si>
  <si>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</si>
  <si>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</si>
  <si>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</si>
  <si>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</si>
  <si>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</si>
  <si>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</si>
  <si>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</si>
  <si>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</si>
  <si>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</si>
  <si>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</si>
  <si>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</si>
  <si>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</si>
  <si>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</si>
  <si>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</si>
  <si>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</si>
  <si>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</si>
  <si>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</si>
  <si>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</si>
  <si>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</si>
  <si>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</si>
  <si>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</si>
  <si>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</si>
  <si>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</si>
  <si>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</si>
  <si>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</si>
  <si>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</si>
  <si>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</si>
  <si>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</si>
  <si>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</si>
  <si>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</si>
  <si>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</si>
  <si>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</si>
  <si>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</si>
  <si>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</si>
  <si>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</si>
  <si>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</si>
  <si>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</si>
  <si>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</si>
  <si>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</si>
  <si>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</si>
  <si>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</si>
  <si>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</si>
  <si>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</si>
  <si>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</si>
  <si>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</si>
  <si>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</si>
  <si>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</si>
  <si>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</si>
  <si>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</si>
  <si>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</si>
  <si>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</si>
  <si>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</si>
  <si>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</si>
  <si>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</si>
  <si>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</si>
  <si>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</si>
  <si>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</si>
  <si>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</si>
  <si>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</si>
  <si>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</si>
  <si>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</si>
  <si>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</si>
  <si>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</si>
  <si>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</si>
  <si>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</si>
  <si>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</si>
  <si>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</si>
  <si>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</si>
  <si>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</si>
  <si>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</si>
  <si>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</si>
  <si>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</si>
  <si>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</si>
  <si>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</si>
  <si>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</si>
  <si>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</si>
  <si>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</si>
  <si>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</si>
  <si>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</si>
  <si>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</si>
  <si>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</si>
  <si>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</si>
  <si>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</si>
  <si>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</si>
  <si>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</si>
  <si>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</si>
  <si>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</si>
  <si>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</si>
  <si>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</si>
  <si>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</si>
  <si>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</si>
  <si>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</si>
  <si>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</si>
  <si>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</si>
  <si>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</si>
  <si>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</si>
  <si>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</si>
  <si>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</si>
  <si>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</si>
  <si>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</si>
  <si>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</si>
  <si>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</si>
  <si>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</si>
  <si>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</si>
  <si>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</si>
  <si>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</si>
  <si>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</si>
  <si>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</si>
  <si>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</si>
  <si>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</si>
  <si>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</si>
  <si>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</si>
  <si>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</si>
  <si>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</si>
  <si>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</si>
  <si>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</si>
  <si>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</si>
  <si>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</si>
  <si>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</si>
  <si>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</si>
  <si>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</si>
  <si>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</si>
  <si>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</si>
  <si>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</si>
  <si>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</si>
  <si>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</si>
  <si>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</si>
  <si>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</si>
  <si>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</si>
  <si>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</si>
  <si>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</si>
  <si>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</si>
  <si>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</si>
  <si>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</si>
  <si>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</si>
  <si>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</si>
  <si>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</si>
  <si>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</si>
  <si>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</si>
  <si>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</si>
  <si>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</si>
  <si>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</si>
  <si>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</si>
  <si>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</si>
  <si>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</si>
  <si>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</si>
  <si>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</si>
  <si>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</si>
  <si>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</si>
  <si>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</si>
  <si>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</si>
  <si>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</si>
  <si>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</si>
  <si>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</si>
  <si>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</si>
  <si>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</si>
  <si>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</si>
  <si>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</si>
  <si>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</si>
  <si>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</si>
  <si>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</si>
  <si>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</si>
  <si>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</si>
  <si>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</si>
  <si>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</si>
  <si>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</si>
  <si>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</si>
  <si>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</si>
  <si>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</si>
  <si>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</si>
  <si>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</si>
  <si>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</si>
  <si>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</si>
  <si>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</si>
  <si>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</si>
  <si>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</si>
  <si>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</si>
  <si>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</si>
  <si>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</si>
  <si>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</si>
  <si>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</si>
  <si>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</si>
  <si>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</si>
  <si>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</si>
  <si>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</si>
  <si>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</si>
  <si>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</si>
  <si>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</si>
  <si>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</si>
  <si>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</si>
  <si>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</si>
  <si>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</si>
  <si>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</si>
  <si>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</si>
  <si>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</si>
  <si>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</si>
  <si>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</si>
  <si>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</si>
  <si>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</si>
  <si>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</si>
  <si>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</si>
  <si>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</si>
  <si>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</si>
  <si>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</si>
  <si>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</si>
  <si>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</si>
  <si>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</si>
  <si>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</si>
  <si>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</si>
  <si>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</si>
  <si>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</si>
  <si>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</si>
  <si>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</si>
  <si>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</si>
  <si>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</si>
  <si>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</si>
  <si>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</si>
  <si>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</si>
  <si>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</si>
  <si>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</si>
  <si>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</si>
  <si>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</si>
  <si>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</si>
  <si>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</si>
  <si>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</si>
  <si>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</si>
  <si>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</si>
  <si>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</si>
  <si>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</si>
  <si>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</si>
  <si>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</si>
  <si>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</si>
  <si>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</si>
  <si>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</si>
  <si>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</si>
  <si>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</si>
  <si>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</si>
  <si>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</si>
  <si>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</si>
  <si>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</si>
  <si>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</si>
  <si>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</si>
  <si>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</si>
  <si>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</si>
  <si>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</si>
  <si>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</si>
  <si>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</si>
  <si>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</si>
  <si>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</si>
  <si>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</si>
  <si>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</si>
  <si>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</si>
  <si>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</si>
  <si>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</si>
  <si>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</si>
  <si>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</si>
  <si>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</si>
  <si>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</si>
  <si>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</si>
  <si>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</si>
  <si>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</si>
  <si>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</si>
  <si>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</si>
  <si>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</si>
  <si>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</si>
  <si>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</si>
  <si>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</si>
  <si>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</si>
  <si>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</si>
  <si>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</si>
  <si>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</si>
  <si>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</si>
  <si>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</si>
  <si>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</si>
  <si>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</si>
  <si>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</si>
  <si>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</si>
  <si>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</si>
  <si>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</si>
  <si>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</si>
  <si>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</si>
  <si>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</si>
  <si>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</si>
  <si>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</si>
  <si>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</si>
  <si>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</si>
  <si>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</si>
  <si>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</si>
  <si>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</si>
  <si>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</si>
  <si>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</si>
  <si>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</si>
  <si>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</si>
  <si>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</si>
  <si>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</si>
  <si>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</si>
  <si>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</si>
  <si>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</si>
  <si>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</si>
  <si>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</si>
  <si>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</si>
  <si>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</si>
  <si>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</si>
  <si>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</si>
  <si>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</si>
  <si>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</si>
  <si>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</si>
  <si>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</si>
  <si>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</si>
  <si>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</si>
  <si>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</si>
  <si>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</si>
  <si>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</si>
  <si>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</si>
  <si>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</si>
  <si>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</si>
  <si>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</si>
  <si>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</si>
  <si>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</si>
  <si>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</si>
  <si>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</si>
  <si>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</si>
  <si>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</si>
  <si>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</si>
  <si>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</si>
  <si>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</si>
  <si>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</si>
  <si>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</si>
  <si>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</si>
  <si>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</si>
  <si>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</si>
  <si>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</si>
  <si>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</si>
  <si>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</si>
  <si>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</si>
  <si>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</si>
  <si>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</si>
  <si>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</si>
  <si>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</si>
  <si>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</si>
  <si>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</si>
  <si>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</si>
  <si>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</si>
  <si>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</si>
  <si>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</si>
  <si>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</si>
  <si>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</si>
  <si>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</si>
  <si>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</si>
  <si>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</si>
  <si>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</si>
  <si>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</si>
  <si>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</si>
  <si>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</si>
  <si>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</si>
  <si>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</si>
  <si>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</si>
  <si>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</si>
  <si>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</si>
  <si>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</si>
  <si>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</si>
  <si>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</si>
  <si>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</si>
  <si>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</si>
  <si>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</si>
  <si>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</si>
  <si>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</si>
  <si>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</si>
  <si>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</si>
  <si>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</si>
  <si>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</si>
  <si>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</si>
  <si>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</si>
  <si>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</si>
  <si>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</si>
  <si>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</si>
  <si>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</si>
  <si>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</si>
  <si>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</si>
  <si>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</si>
  <si>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</si>
  <si>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</si>
  <si>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</si>
  <si>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</si>
  <si>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</si>
  <si>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</si>
  <si>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</si>
  <si>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</si>
  <si>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</si>
  <si>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</si>
  <si>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</si>
  <si>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</si>
  <si>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</si>
  <si>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</si>
  <si>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</si>
  <si>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</si>
  <si>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</si>
  <si>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</si>
  <si>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</si>
  <si>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</si>
  <si>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</si>
  <si>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</si>
  <si>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</si>
  <si>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</si>
  <si>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</si>
  <si>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</si>
  <si>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</si>
  <si>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</si>
  <si>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</si>
  <si>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</si>
  <si>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</si>
  <si>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</si>
  <si>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</si>
  <si>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</si>
  <si>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</si>
  <si>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</si>
  <si>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</si>
  <si>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</si>
  <si>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</si>
  <si>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</si>
  <si>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</si>
  <si>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</si>
  <si>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</si>
  <si>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</si>
  <si>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</si>
  <si>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</si>
  <si>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</si>
  <si>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</si>
  <si>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</si>
  <si>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</si>
  <si>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</si>
  <si>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</si>
  <si>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</si>
  <si>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</si>
  <si>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</si>
  <si>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</si>
  <si>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</si>
  <si>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</si>
  <si>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</si>
  <si>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</si>
  <si>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</si>
  <si>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</si>
  <si>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</si>
  <si>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</si>
  <si>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</si>
  <si>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</si>
  <si>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</si>
  <si>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</si>
  <si>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</si>
  <si>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</si>
  <si>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</si>
  <si>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</si>
  <si>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</si>
  <si>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</si>
  <si>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</si>
  <si>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</si>
  <si>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</si>
  <si>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</si>
  <si>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</si>
  <si>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</si>
  <si>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</si>
  <si>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</si>
  <si>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</si>
  <si>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</si>
  <si>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</si>
  <si>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</si>
  <si>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</si>
  <si>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</si>
  <si>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</si>
  <si>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</si>
  <si>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</si>
  <si>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</si>
  <si>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</si>
  <si>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</si>
  <si>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</si>
  <si>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</si>
  <si>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</si>
  <si>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</si>
  <si>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</si>
  <si>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</si>
  <si>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</si>
  <si>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</si>
  <si>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</si>
  <si>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</si>
  <si>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</si>
  <si>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</si>
  <si>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</si>
  <si>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</si>
  <si>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</si>
  <si>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</si>
  <si>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</si>
  <si>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</si>
  <si>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</si>
  <si>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</si>
  <si>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</si>
  <si>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</si>
  <si>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</si>
  <si>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</si>
  <si>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</si>
  <si>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</si>
  <si>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</si>
  <si>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</si>
  <si>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</si>
  <si>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</si>
  <si>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</si>
  <si>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</si>
  <si>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</si>
  <si>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</si>
  <si>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</si>
  <si>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</si>
  <si>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</si>
  <si>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</si>
  <si>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</si>
  <si>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</si>
  <si>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</si>
  <si>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</si>
  <si>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</si>
  <si>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</si>
  <si>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</si>
  <si>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</si>
  <si>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</si>
  <si>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</si>
  <si>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</si>
  <si>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</si>
  <si>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</si>
  <si>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</si>
  <si>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</si>
  <si>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</si>
  <si>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</si>
  <si>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</si>
  <si>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</si>
  <si>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</si>
  <si>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</si>
  <si>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</si>
  <si>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</si>
  <si>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</si>
  <si>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</si>
  <si>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</si>
  <si>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</si>
  <si>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</si>
  <si>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</si>
  <si>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</si>
  <si>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</si>
  <si>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</si>
  <si>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</si>
  <si>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</si>
  <si>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</si>
  <si>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</si>
  <si>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</si>
  <si>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</si>
  <si>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</si>
  <si>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</si>
  <si>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</si>
  <si>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</si>
  <si>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</si>
  <si>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</si>
  <si>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</si>
  <si>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</si>
  <si>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</si>
  <si>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</si>
  <si>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</si>
  <si>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</si>
  <si>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</si>
  <si>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</si>
  <si>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</si>
  <si>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</si>
  <si>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</si>
  <si>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</si>
  <si>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</si>
  <si>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</si>
  <si>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</si>
  <si>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</si>
  <si>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</si>
  <si>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</si>
  <si>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</si>
  <si>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</si>
  <si>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</si>
  <si>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</si>
  <si>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</si>
  <si>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</si>
  <si>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</si>
  <si>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</si>
  <si>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</si>
  <si>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</si>
  <si>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</si>
  <si>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</si>
  <si>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</si>
  <si>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</si>
  <si>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</si>
  <si>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</si>
  <si>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</si>
  <si>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</si>
  <si>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</si>
  <si>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</si>
  <si>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</si>
  <si>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</si>
  <si>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</si>
  <si>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</si>
  <si>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</si>
  <si>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</si>
  <si>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</si>
  <si>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</si>
  <si>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</si>
  <si>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</si>
  <si>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</si>
  <si>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</si>
  <si>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</si>
  <si>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</si>
  <si>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</si>
  <si>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</si>
  <si>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</si>
  <si>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</si>
  <si>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</si>
  <si>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</si>
  <si>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</si>
  <si>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</si>
  <si>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</si>
  <si>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</si>
  <si>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</si>
  <si>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</si>
  <si>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</si>
  <si>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</si>
  <si>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</si>
  <si>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</si>
  <si>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</si>
  <si>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</si>
  <si>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</si>
  <si>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</si>
  <si>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</si>
  <si>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</si>
  <si>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</si>
  <si>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</si>
  <si>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</si>
  <si>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</si>
  <si>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</si>
  <si>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</si>
  <si>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</si>
  <si>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</si>
  <si>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</si>
  <si>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</si>
  <si>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</si>
  <si>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</si>
  <si>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</si>
  <si>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</si>
  <si>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</si>
  <si>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</si>
  <si>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</si>
  <si>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</si>
  <si>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</si>
  <si>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</si>
  <si>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</si>
  <si>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</si>
  <si>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</si>
  <si>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</si>
  <si>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</si>
  <si>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</si>
  <si>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</si>
  <si>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</si>
  <si>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</si>
  <si>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</si>
  <si>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</si>
  <si>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</si>
  <si>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</si>
  <si>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</si>
  <si>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</si>
  <si>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</si>
  <si>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</si>
  <si>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</si>
  <si>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</si>
  <si>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</si>
  <si>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</si>
  <si>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</si>
  <si>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</si>
  <si>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</si>
  <si>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</si>
  <si>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</si>
  <si>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</si>
  <si>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</si>
  <si>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</si>
  <si>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</si>
  <si>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</si>
  <si>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</si>
  <si>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</si>
  <si>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</si>
  <si>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</si>
  <si>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</si>
  <si>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</si>
  <si>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</si>
  <si>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</si>
  <si>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</si>
  <si>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</si>
  <si>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</si>
  <si>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</si>
  <si>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</si>
  <si>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</si>
  <si>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</si>
  <si>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</si>
  <si>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</si>
  <si>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</si>
  <si>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</si>
  <si>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</si>
  <si>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</si>
  <si>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</si>
  <si>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</si>
  <si>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</si>
  <si>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</si>
  <si>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</si>
  <si>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</si>
  <si>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</si>
  <si>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</si>
  <si>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</si>
  <si>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</si>
  <si>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</si>
  <si>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</si>
  <si>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</si>
  <si>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</si>
  <si>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</si>
  <si>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</si>
  <si>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</si>
  <si>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</si>
  <si>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</si>
  <si>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</si>
  <si>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</si>
  <si>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</si>
  <si>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</si>
  <si>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</si>
  <si>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</si>
  <si>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</si>
  <si>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</si>
  <si>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</si>
  <si>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</si>
  <si>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</si>
  <si>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</si>
  <si>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</si>
  <si>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</si>
  <si>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</si>
  <si>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</si>
  <si>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</si>
  <si>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</si>
  <si>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</si>
  <si>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</si>
  <si>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</si>
  <si>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</si>
  <si>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</si>
  <si>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</si>
  <si>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</si>
  <si>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</si>
  <si>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</si>
  <si>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</si>
  <si>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</si>
  <si>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</si>
  <si>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</si>
  <si>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</si>
  <si>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</si>
  <si>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</si>
  <si>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</si>
  <si>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</si>
  <si>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</si>
  <si>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</si>
  <si>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</si>
  <si>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</si>
  <si>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</si>
  <si>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</si>
  <si>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</si>
  <si>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</si>
  <si>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</si>
  <si>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</si>
  <si>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</si>
  <si>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</si>
  <si>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</si>
  <si>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</si>
  <si>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</si>
  <si>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</si>
  <si>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</si>
  <si>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</si>
  <si>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</si>
  <si>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</si>
  <si>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</si>
  <si>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</si>
  <si>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</si>
  <si>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</si>
  <si>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</si>
  <si>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</si>
  <si>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</si>
  <si>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</si>
  <si>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</si>
  <si>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</si>
  <si>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</si>
  <si>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</si>
  <si>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</si>
  <si>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</si>
  <si>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</si>
  <si>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</si>
  <si>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</si>
  <si>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</si>
  <si>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</si>
  <si>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</si>
  <si>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</si>
  <si>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</si>
  <si>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</si>
  <si>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</si>
  <si>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</si>
  <si>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</si>
  <si>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</si>
  <si>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</si>
  <si>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</si>
  <si>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</si>
  <si>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</si>
  <si>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</si>
  <si>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</si>
  <si>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</si>
  <si>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</si>
  <si>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</si>
  <si>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</si>
  <si>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</si>
  <si>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</si>
  <si>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</si>
  <si>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</si>
  <si>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</si>
  <si>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</si>
  <si>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</si>
  <si>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</si>
  <si>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</si>
  <si>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</si>
  <si>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</si>
  <si>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</si>
  <si>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</si>
  <si>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</si>
  <si>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</si>
  <si>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</si>
  <si>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</si>
  <si>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</si>
  <si>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</si>
  <si>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</si>
  <si>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</si>
  <si>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</si>
  <si>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</si>
  <si>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</si>
  <si>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</si>
  <si>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</si>
  <si>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</si>
  <si>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</si>
  <si>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</si>
  <si>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</si>
  <si>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</si>
  <si>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</si>
  <si>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</si>
  <si>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</si>
  <si>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</si>
  <si>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</si>
  <si>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</si>
  <si>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</si>
  <si>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</si>
  <si>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</si>
  <si>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</si>
  <si>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</si>
  <si>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</si>
  <si>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</si>
  <si>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</si>
  <si>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</si>
  <si>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</si>
  <si>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</si>
  <si>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</si>
  <si>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</si>
  <si>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</si>
  <si>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</si>
  <si>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</si>
  <si>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</si>
  <si>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</si>
  <si>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</si>
  <si>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</si>
  <si>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</si>
  <si>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</si>
  <si>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</si>
  <si>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</si>
  <si>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</si>
  <si>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</si>
  <si>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</si>
  <si>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</si>
  <si>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</si>
  <si>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</si>
  <si>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</si>
  <si>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</si>
  <si>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</si>
  <si>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</si>
  <si>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</si>
  <si>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</si>
  <si>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</si>
  <si>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</si>
  <si>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</si>
  <si>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</si>
  <si>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</si>
  <si>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</si>
  <si>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</si>
  <si>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</si>
  <si>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</si>
  <si>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</si>
  <si>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</si>
  <si>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</si>
  <si>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</si>
  <si>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</si>
  <si>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</si>
  <si>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</si>
  <si>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</si>
  <si>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</si>
  <si>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</si>
  <si>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</si>
  <si>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</si>
  <si>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</si>
  <si>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</si>
  <si>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</si>
  <si>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</si>
  <si>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</si>
  <si>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</si>
  <si>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</si>
  <si>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</si>
  <si>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</si>
  <si>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</si>
  <si>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</si>
  <si>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</si>
  <si>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</si>
  <si>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</si>
  <si>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</si>
  <si>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</si>
  <si>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</si>
  <si>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</si>
  <si>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</si>
  <si>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</si>
  <si>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</si>
  <si>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</si>
  <si>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</si>
  <si>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</si>
  <si>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</si>
  <si>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</si>
  <si>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</si>
  <si>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</si>
  <si>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</si>
  <si>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</si>
  <si>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</si>
  <si>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</si>
  <si>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</si>
  <si>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</si>
  <si>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</si>
  <si>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</si>
  <si>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</si>
  <si>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</si>
  <si>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</si>
  <si>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</si>
  <si>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</si>
  <si>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</si>
  <si>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</si>
  <si>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</si>
  <si>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</si>
  <si>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</si>
  <si>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</si>
  <si>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</si>
  <si>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</si>
  <si>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</si>
  <si>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</si>
  <si>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</si>
  <si>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</si>
  <si>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</si>
  <si>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</si>
  <si>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</si>
  <si>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</si>
  <si>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</si>
  <si>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</si>
  <si>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</si>
  <si>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</si>
  <si>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</si>
  <si>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</si>
  <si>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</si>
  <si>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</si>
  <si>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</si>
  <si>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</si>
  <si>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</si>
  <si>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</si>
  <si>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</si>
  <si>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</si>
  <si>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</si>
  <si>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</si>
  <si>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</si>
  <si>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</si>
  <si>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</si>
  <si>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</si>
  <si>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</si>
  <si>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</si>
  <si>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</si>
  <si>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</si>
  <si>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</si>
  <si>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</si>
  <si>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</si>
  <si>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</si>
  <si>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</si>
  <si>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</si>
  <si>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</si>
  <si>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</si>
  <si>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</si>
  <si>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</si>
  <si>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</si>
  <si>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</si>
  <si>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</si>
  <si>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</si>
  <si>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</si>
  <si>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</si>
  <si>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</si>
  <si>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</si>
  <si>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</si>
  <si>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</si>
  <si>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</si>
  <si>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</si>
  <si>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</si>
  <si>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</si>
  <si>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</si>
  <si>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</si>
  <si>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</si>
  <si>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</si>
  <si>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</si>
  <si>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</si>
  <si>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</si>
  <si>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</si>
  <si>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</si>
  <si>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</si>
  <si>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</si>
  <si>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</si>
  <si>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</si>
  <si>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</si>
  <si>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</si>
  <si>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</si>
  <si>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</si>
  <si>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</si>
  <si>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</si>
  <si>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</si>
  <si>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</si>
  <si>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</si>
  <si>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</si>
  <si>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</si>
  <si>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</si>
  <si>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</si>
  <si>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</si>
  <si>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</si>
  <si>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</si>
  <si>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</si>
  <si>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</si>
  <si>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</si>
  <si>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</si>
  <si>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</si>
  <si>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</si>
  <si>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</si>
  <si>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</si>
  <si>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</si>
  <si>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</si>
  <si>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</si>
  <si>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</si>
  <si>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</si>
  <si>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</si>
  <si>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</si>
  <si>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</si>
  <si>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</si>
  <si>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</si>
  <si>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</si>
  <si>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</si>
  <si>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</si>
  <si>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</si>
  <si>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</si>
  <si>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</si>
  <si>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</si>
  <si>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</si>
  <si>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</si>
  <si>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</si>
  <si>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</si>
  <si>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</si>
  <si>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</si>
  <si>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</si>
  <si>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</si>
  <si>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</si>
  <si>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</si>
  <si>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</si>
  <si>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</si>
  <si>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</si>
  <si>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</si>
  <si>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</si>
  <si>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</si>
  <si>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</si>
  <si>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</si>
  <si>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</si>
  <si>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</si>
  <si>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</si>
  <si>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</si>
  <si>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</si>
  <si>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</si>
  <si>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</si>
  <si>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</si>
  <si>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</si>
  <si>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</si>
  <si>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</si>
  <si>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</si>
  <si>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</si>
  <si>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</si>
  <si>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</si>
  <si>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</si>
  <si>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</si>
  <si>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</si>
  <si>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</si>
  <si>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</si>
  <si>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</si>
  <si>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</si>
  <si>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</si>
  <si>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</si>
  <si>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</si>
  <si>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</si>
  <si>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</si>
  <si>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</si>
  <si>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</si>
  <si>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</si>
  <si>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</si>
  <si>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</si>
  <si>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</si>
  <si>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</si>
  <si>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</si>
  <si>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</si>
  <si>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</si>
  <si>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</si>
  <si>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</si>
  <si>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</si>
  <si>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</si>
  <si>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</si>
  <si>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</si>
  <si>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</si>
  <si>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</si>
  <si>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</si>
  <si>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</si>
  <si>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</si>
  <si>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</si>
  <si>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</si>
  <si>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</si>
  <si>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</si>
  <si>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</si>
  <si>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</si>
  <si>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</si>
  <si>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</si>
  <si>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</si>
  <si>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</si>
  <si>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</si>
  <si>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</si>
  <si>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</si>
  <si>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</si>
  <si>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</si>
  <si>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</si>
  <si>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</si>
  <si>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</si>
  <si>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</si>
  <si>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</si>
  <si>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</si>
  <si>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</si>
  <si>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</si>
  <si>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</si>
  <si>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</si>
  <si>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</si>
  <si>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</si>
  <si>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</si>
  <si>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</si>
  <si>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</si>
  <si>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</si>
  <si>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</si>
  <si>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</si>
  <si>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</si>
  <si>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</si>
  <si>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</si>
  <si>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</si>
  <si>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</si>
  <si>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</si>
  <si>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</si>
  <si>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</si>
  <si>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</si>
  <si>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</si>
  <si>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</si>
  <si>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</si>
  <si>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</si>
  <si>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</si>
  <si>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</si>
  <si>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</si>
  <si>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</si>
  <si>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</si>
  <si>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</si>
  <si>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</si>
  <si>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</si>
  <si>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</si>
  <si>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</si>
  <si>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</si>
  <si>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</si>
  <si>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</si>
  <si>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</si>
  <si>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</si>
  <si>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</si>
  <si>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</si>
  <si>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</si>
  <si>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</si>
  <si>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</si>
  <si>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</si>
  <si>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</si>
  <si>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</si>
  <si>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</si>
  <si>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</si>
  <si>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</si>
  <si>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</si>
  <si>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</si>
  <si>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</si>
  <si>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</si>
  <si>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</si>
  <si>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</si>
  <si>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</si>
  <si>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</si>
  <si>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</si>
  <si>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</si>
  <si>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</si>
  <si>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</si>
  <si>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</si>
  <si>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</si>
  <si>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</si>
  <si>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</si>
  <si>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</si>
  <si>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</si>
  <si>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</si>
  <si>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</si>
  <si>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</si>
  <si>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</si>
  <si>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</si>
  <si>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</si>
  <si>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</si>
  <si>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</si>
  <si>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</si>
  <si>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</si>
  <si>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</si>
  <si>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</si>
  <si>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</si>
  <si>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</si>
  <si>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</si>
  <si>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</si>
  <si>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</si>
  <si>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</si>
  <si>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</si>
  <si>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</si>
  <si>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</si>
  <si>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</si>
  <si>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</si>
  <si>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</si>
  <si>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</si>
  <si>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</si>
  <si>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</si>
  <si>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</si>
  <si>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</si>
  <si>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</si>
  <si>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</si>
  <si>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</si>
  <si>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</si>
  <si>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</si>
  <si>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</si>
  <si>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</si>
  <si>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</si>
  <si>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</si>
  <si>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</si>
  <si>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</si>
  <si>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</si>
  <si>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</si>
  <si>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</si>
  <si>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</si>
  <si>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</si>
  <si>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</si>
  <si>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</si>
  <si>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</si>
  <si>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</si>
  <si>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</si>
  <si>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</si>
  <si>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</si>
  <si>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</si>
  <si>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</si>
  <si>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</si>
  <si>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</si>
  <si>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</si>
  <si>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</si>
  <si>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</si>
  <si>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</si>
  <si>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</si>
  <si>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</si>
  <si>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</si>
  <si>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</si>
  <si>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</si>
  <si>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</si>
  <si>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</si>
  <si>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</si>
  <si>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</si>
  <si>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</si>
  <si>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</si>
  <si>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</si>
  <si>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</si>
  <si>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</si>
  <si>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</si>
  <si>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</si>
  <si>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</si>
  <si>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</si>
  <si>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</si>
  <si>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</si>
  <si>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</si>
  <si>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</si>
  <si>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</si>
  <si>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</si>
  <si>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</si>
  <si>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</si>
  <si>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</si>
  <si>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</si>
  <si>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</si>
  <si>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</si>
  <si>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</si>
  <si>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</si>
  <si>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</si>
  <si>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</si>
  <si>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</si>
  <si>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</si>
  <si>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</si>
  <si>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</si>
  <si>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</si>
  <si>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</si>
  <si>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</si>
  <si>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</si>
  <si>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</si>
  <si>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</si>
  <si>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</si>
  <si>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</si>
  <si>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</si>
  <si>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</si>
  <si>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</si>
  <si>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</si>
  <si>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</si>
  <si>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</si>
  <si>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</si>
  <si>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</si>
  <si>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</si>
  <si>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</si>
  <si>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</si>
  <si>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</si>
  <si>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</si>
  <si>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</si>
  <si>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</si>
  <si>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</si>
  <si>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</si>
  <si>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</si>
  <si>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</si>
  <si>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</si>
  <si>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</si>
  <si>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</si>
  <si>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</si>
  <si>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</si>
  <si>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</si>
  <si>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</si>
  <si>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</si>
  <si>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</si>
  <si>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</si>
  <si>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</si>
  <si>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</si>
  <si>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</si>
  <si>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</si>
  <si>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</si>
  <si>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</si>
  <si>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</si>
  <si>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</si>
  <si>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</si>
  <si>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</si>
  <si>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</si>
  <si>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</si>
  <si>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</si>
  <si>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</si>
  <si>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</si>
  <si>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</si>
  <si>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</si>
  <si>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</si>
  <si>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</si>
  <si>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</si>
  <si>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</si>
  <si>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</si>
  <si>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</si>
  <si>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</si>
  <si>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</si>
  <si>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</si>
  <si>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</si>
  <si>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</si>
  <si>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</si>
  <si>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</si>
  <si>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</si>
  <si>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</si>
  <si>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</si>
  <si>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</si>
  <si>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</si>
  <si>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</si>
  <si>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</si>
  <si>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</si>
  <si>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</si>
  <si>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</si>
  <si>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</si>
  <si>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</si>
  <si>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</si>
  <si>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</si>
  <si>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</si>
  <si>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</si>
  <si>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</si>
  <si>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</si>
  <si>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</si>
  <si>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</si>
  <si>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</si>
  <si>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</si>
  <si>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</si>
  <si>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</si>
  <si>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</si>
  <si>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</si>
  <si>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</si>
  <si>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</si>
  <si>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</si>
  <si>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</si>
  <si>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</si>
  <si>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</si>
  <si>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</si>
  <si>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</si>
  <si>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</si>
  <si>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</si>
  <si>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</si>
  <si>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</si>
  <si>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</si>
  <si>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</si>
  <si>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</si>
  <si>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</si>
  <si>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</si>
  <si>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</si>
  <si>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</si>
  <si>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</si>
  <si>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</si>
  <si>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</si>
  <si>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</si>
  <si>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</si>
  <si>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</si>
  <si>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</si>
  <si>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</si>
  <si>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</si>
  <si>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</si>
  <si>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</si>
  <si>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</si>
  <si>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</si>
  <si>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</si>
  <si>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</si>
  <si>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</si>
  <si>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</si>
  <si>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</si>
  <si>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</si>
  <si>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</si>
  <si>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</si>
  <si>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</si>
  <si>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</si>
  <si>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</si>
  <si>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</si>
  <si>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</si>
  <si>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</si>
  <si>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</si>
  <si>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</si>
  <si>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</si>
  <si>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</si>
  <si>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</si>
  <si>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</si>
  <si>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</si>
  <si>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</si>
  <si>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</si>
  <si>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</si>
  <si>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</si>
  <si>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</si>
  <si>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</si>
  <si>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</si>
  <si>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</si>
  <si>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</si>
  <si>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</si>
  <si>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</si>
  <si>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</si>
  <si>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</si>
  <si>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</si>
  <si>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</si>
  <si>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</si>
  <si>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</si>
  <si>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</si>
  <si>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</si>
  <si>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</si>
  <si>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</si>
  <si>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</si>
  <si>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</si>
  <si>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</si>
  <si>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</si>
  <si>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</si>
  <si>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</si>
  <si>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</si>
  <si>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</si>
  <si>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</si>
  <si>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</si>
  <si>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</si>
  <si>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</si>
  <si>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</si>
  <si>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</si>
  <si>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</si>
  <si>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</si>
  <si>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</si>
  <si>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</si>
  <si>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</si>
  <si>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</si>
  <si>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</si>
  <si>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</si>
  <si>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</si>
  <si>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</si>
  <si>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</si>
  <si>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</si>
  <si>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</si>
  <si>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</si>
  <si>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</si>
  <si>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</si>
  <si>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</si>
  <si>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</si>
  <si>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</si>
  <si>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</si>
  <si>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</si>
  <si>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</si>
  <si>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</si>
  <si>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</si>
  <si>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</si>
  <si>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</si>
  <si>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</si>
  <si>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</si>
  <si>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</si>
  <si>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</si>
  <si>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</si>
  <si>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</si>
  <si>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</si>
  <si>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</si>
  <si>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</si>
  <si>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</si>
  <si>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</si>
  <si>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</si>
  <si>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</si>
  <si>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</si>
  <si>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</si>
  <si>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</si>
  <si>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</si>
  <si>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</si>
  <si>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</si>
  <si>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</si>
  <si>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</si>
  <si>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</si>
  <si>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</si>
  <si>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</si>
  <si>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</si>
  <si>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</si>
  <si>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</si>
  <si>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</si>
  <si>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</si>
  <si>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</si>
  <si>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</si>
  <si>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</si>
  <si>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</si>
  <si>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</si>
  <si>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</si>
  <si>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</si>
  <si>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</si>
  <si>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</si>
  <si>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</si>
  <si>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</si>
  <si>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</si>
  <si>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</si>
  <si>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</si>
  <si>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</si>
  <si>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</si>
  <si>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</si>
  <si>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</si>
  <si>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</si>
  <si>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</si>
  <si>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</si>
  <si>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</si>
  <si>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</si>
  <si>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</si>
  <si>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</si>
  <si>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</si>
  <si>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</si>
  <si>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</si>
  <si>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</si>
  <si>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</si>
  <si>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</si>
  <si>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</si>
  <si>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</si>
  <si>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</si>
  <si>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</si>
  <si>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</si>
  <si>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</si>
  <si>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</si>
  <si>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</si>
  <si>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</si>
  <si>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</si>
  <si>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</si>
  <si>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</si>
  <si>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</si>
  <si>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</si>
  <si>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</si>
  <si>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</si>
  <si>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</si>
  <si>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</si>
  <si>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</si>
  <si>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</si>
  <si>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</si>
  <si>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</si>
  <si>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</si>
  <si>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</si>
  <si>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</si>
  <si>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</si>
  <si>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</si>
  <si>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</si>
  <si>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</si>
  <si>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</si>
  <si>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</si>
  <si>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</si>
  <si>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</si>
  <si>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</si>
  <si>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</si>
  <si>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</si>
  <si>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</si>
  <si>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</si>
  <si>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</si>
  <si>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</si>
  <si>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</si>
  <si>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</si>
  <si>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</si>
  <si>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</si>
  <si>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</si>
  <si>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</si>
  <si>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</si>
  <si>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</si>
  <si>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</si>
  <si>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</si>
  <si>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</si>
  <si>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</si>
  <si>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</si>
  <si>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</si>
  <si>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</si>
  <si>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</si>
  <si>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</si>
  <si>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</si>
  <si>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</si>
  <si>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</si>
  <si>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</si>
  <si>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</si>
  <si>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</si>
  <si>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</si>
  <si>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</si>
  <si>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</si>
  <si>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</si>
  <si>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</si>
  <si>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</si>
  <si>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</si>
  <si>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</si>
  <si>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</si>
  <si>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</si>
  <si>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</si>
  <si>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</si>
  <si>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</si>
  <si>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</si>
  <si>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</si>
  <si>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</si>
  <si>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</si>
  <si>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</si>
  <si>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</si>
  <si>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</si>
  <si>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</si>
  <si>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</si>
  <si>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</si>
  <si>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</si>
  <si>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</si>
  <si>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</si>
  <si>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</si>
  <si>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</si>
  <si>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</si>
  <si>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</si>
  <si>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</si>
  <si>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</si>
  <si>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</si>
  <si>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</si>
  <si>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</si>
  <si>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</si>
  <si>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</si>
  <si>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</si>
  <si>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</si>
  <si>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</si>
  <si>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</si>
  <si>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</si>
  <si>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</si>
  <si>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</si>
  <si>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</si>
  <si>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</si>
  <si>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</si>
  <si>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</si>
  <si>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</si>
  <si>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</si>
  <si>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</si>
  <si>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</si>
  <si>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</si>
  <si>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</si>
  <si>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</si>
  <si>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</si>
  <si>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</si>
  <si>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</si>
  <si>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</si>
  <si>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</si>
  <si>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</si>
  <si>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</si>
  <si>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</si>
  <si>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</si>
  <si>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</si>
  <si>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</si>
  <si>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</si>
  <si>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</si>
  <si>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</si>
  <si>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</si>
  <si>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</si>
  <si>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</si>
  <si>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</si>
  <si>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</si>
  <si>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</si>
  <si>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</si>
  <si>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</si>
  <si>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</si>
  <si>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</si>
  <si>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</si>
  <si>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</si>
  <si>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</si>
  <si>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</si>
  <si>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</si>
  <si>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</si>
  <si>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</si>
  <si>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</si>
  <si>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</si>
  <si>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</si>
  <si>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</si>
  <si>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</si>
  <si>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</si>
  <si>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</si>
  <si>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</si>
  <si>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</si>
  <si>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</si>
  <si>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</si>
  <si>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</si>
  <si>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</si>
  <si>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</si>
  <si>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</si>
  <si>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</si>
  <si>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</si>
  <si>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</si>
  <si>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</si>
  <si>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</si>
  <si>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</si>
  <si>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</si>
  <si>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</si>
  <si>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</si>
  <si>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</si>
  <si>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</si>
  <si>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</si>
  <si>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</si>
  <si>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</si>
  <si>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</si>
  <si>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</si>
  <si>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</si>
  <si>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</si>
  <si>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</si>
  <si>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</si>
  <si>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</si>
  <si>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</si>
  <si>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</si>
  <si>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</si>
  <si>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</si>
  <si>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</si>
  <si>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</si>
  <si>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</si>
  <si>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</si>
  <si>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</si>
  <si>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</si>
  <si>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</si>
  <si>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</si>
  <si>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</si>
  <si>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</si>
  <si>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</si>
  <si>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</si>
  <si>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</si>
  <si>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</si>
  <si>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</si>
  <si>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</si>
  <si>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</si>
  <si>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</si>
  <si>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</si>
  <si>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</si>
  <si>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</si>
  <si>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</si>
  <si>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</si>
  <si>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</si>
  <si>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</si>
  <si>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</si>
  <si>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</si>
  <si>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</si>
  <si>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</si>
  <si>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</si>
  <si>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</si>
  <si>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</si>
  <si>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</si>
  <si>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</si>
  <si>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</si>
  <si>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</si>
  <si>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</si>
  <si>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</si>
  <si>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</si>
  <si>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</si>
  <si>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</si>
  <si>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</si>
  <si>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</si>
  <si>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</si>
  <si>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</si>
  <si>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</si>
  <si>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</si>
  <si>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</si>
  <si>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</si>
  <si>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</si>
  <si>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</si>
  <si>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</si>
  <si>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</si>
  <si>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</si>
  <si>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</si>
  <si>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</si>
  <si>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</si>
  <si>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</si>
  <si>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</si>
  <si>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</si>
  <si>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</si>
  <si>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</si>
  <si>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</si>
  <si>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</si>
  <si>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</si>
  <si>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</si>
  <si>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</si>
  <si>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</si>
  <si>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</si>
  <si>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</si>
  <si>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</si>
  <si>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</si>
  <si>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</si>
  <si>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</si>
  <si>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</si>
  <si>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</si>
  <si>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</si>
  <si>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</si>
  <si>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</si>
  <si>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</si>
  <si>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</si>
  <si>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</si>
  <si>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</si>
  <si>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</si>
  <si>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</si>
  <si>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</si>
  <si>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</si>
  <si>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</si>
  <si>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</si>
  <si>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</si>
  <si>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</si>
  <si>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</si>
  <si>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</si>
  <si>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</si>
  <si>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</si>
  <si>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</si>
  <si>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</si>
  <si>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</si>
  <si>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</si>
  <si>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</si>
  <si>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</si>
  <si>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</si>
  <si>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</si>
  <si>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</si>
  <si>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</si>
  <si>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</si>
  <si>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</si>
  <si>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</si>
  <si>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</si>
  <si>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</si>
  <si>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</si>
  <si>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</si>
  <si>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</si>
  <si>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</si>
  <si>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</si>
  <si>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</si>
  <si>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</si>
  <si>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</si>
  <si>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</si>
  <si>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</si>
  <si>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</si>
  <si>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</si>
  <si>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</si>
  <si>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</si>
  <si>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</si>
  <si>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</si>
  <si>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</si>
  <si>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</si>
  <si>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</si>
  <si>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</si>
  <si>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</si>
  <si>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</si>
  <si>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</si>
  <si>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</si>
  <si>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</si>
  <si>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</si>
  <si>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</si>
  <si>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</si>
  <si>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</si>
  <si>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</si>
  <si>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</si>
  <si>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</si>
  <si>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</si>
  <si>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</si>
  <si>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</si>
  <si>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</si>
  <si>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</si>
  <si>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</si>
  <si>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</si>
  <si>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</si>
  <si>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</si>
  <si>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</si>
  <si>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</si>
  <si>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</si>
  <si>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</si>
  <si>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</si>
  <si>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</si>
  <si>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</si>
  <si>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</si>
  <si>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</si>
  <si>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</si>
  <si>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</si>
  <si>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</si>
  <si>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</si>
  <si>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</si>
  <si>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</si>
  <si>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</si>
  <si>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</si>
  <si>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</si>
  <si>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</si>
  <si>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</si>
  <si>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</si>
  <si>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</si>
  <si>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</si>
  <si>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</si>
  <si>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</si>
  <si>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</si>
  <si>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</si>
  <si>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</si>
  <si>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</si>
  <si>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</si>
  <si>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</si>
  <si>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</si>
  <si>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</si>
  <si>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</si>
  <si>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</si>
  <si>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</si>
  <si>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</si>
  <si>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</si>
  <si>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</si>
  <si>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</si>
  <si>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</si>
  <si>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</si>
  <si>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</si>
  <si>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</si>
  <si>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</si>
  <si>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</si>
  <si>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</si>
  <si>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</si>
  <si>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</si>
  <si>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</si>
  <si>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</si>
  <si>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</si>
  <si>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</si>
  <si>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</si>
  <si>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</si>
  <si>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</si>
  <si>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</si>
  <si>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</si>
  <si>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</si>
  <si>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</si>
  <si>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</si>
  <si>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</si>
  <si>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</si>
  <si>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</si>
  <si>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</si>
  <si>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</si>
  <si>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</si>
  <si>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</si>
  <si>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</si>
  <si>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</si>
  <si>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</si>
  <si>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</si>
  <si>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</si>
  <si>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</si>
  <si>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</si>
  <si>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</si>
  <si>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</si>
  <si>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</si>
  <si>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</si>
  <si>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</si>
  <si>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</si>
  <si>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</si>
  <si>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</si>
  <si>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</si>
  <si>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</si>
  <si>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</si>
  <si>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</si>
  <si>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</si>
  <si>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</si>
  <si>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</si>
  <si>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</si>
  <si>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</si>
  <si>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</si>
  <si>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</si>
  <si>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</si>
  <si>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</si>
  <si>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</si>
  <si>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</si>
  <si>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</si>
  <si>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</si>
  <si>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</si>
  <si>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</si>
  <si>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</si>
  <si>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</si>
  <si>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</si>
  <si>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</si>
  <si>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</si>
  <si>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</si>
  <si>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</si>
  <si>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</si>
  <si>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</si>
  <si>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</si>
  <si>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</si>
  <si>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</si>
  <si>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</si>
  <si>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</si>
  <si>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</si>
  <si>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</si>
  <si>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</si>
  <si>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</si>
  <si>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</si>
  <si>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</si>
  <si>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</si>
  <si>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</si>
  <si>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</si>
  <si>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</si>
  <si>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</si>
  <si>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</si>
  <si>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</si>
  <si>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</si>
  <si>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</si>
  <si>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</si>
  <si>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</si>
  <si>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</si>
  <si>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</si>
  <si>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</si>
  <si>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</si>
  <si>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</si>
  <si>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</si>
  <si>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</si>
  <si>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</si>
  <si>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</si>
  <si>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</si>
  <si>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</si>
  <si>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</si>
  <si>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</si>
  <si>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</si>
  <si>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</si>
  <si>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</si>
  <si>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</si>
  <si>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</si>
  <si>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</si>
  <si>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</si>
  <si>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</si>
  <si>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</si>
  <si>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</si>
  <si>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</si>
  <si>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</si>
  <si>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</si>
  <si>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</si>
  <si>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</si>
  <si>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</si>
  <si>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</si>
  <si>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</si>
  <si>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</si>
  <si>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</si>
  <si>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</si>
  <si>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</si>
  <si>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</si>
  <si>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</si>
  <si>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</si>
  <si>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</si>
  <si>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</si>
  <si>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</si>
  <si>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</si>
  <si>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</si>
  <si>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</si>
  <si>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</si>
  <si>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</si>
  <si>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</si>
  <si>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</si>
  <si>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</si>
  <si>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</si>
  <si>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</si>
  <si>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</si>
  <si>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</si>
  <si>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</si>
  <si>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</si>
  <si>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</si>
  <si>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</si>
  <si>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</si>
  <si>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</si>
  <si>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</si>
  <si>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</si>
  <si>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</si>
  <si>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</si>
  <si>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</si>
  <si>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</si>
  <si>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</si>
  <si>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</si>
  <si>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</si>
  <si>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</si>
  <si>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</si>
  <si>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</si>
  <si>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</si>
  <si>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</si>
  <si>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</si>
  <si>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</si>
  <si>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</si>
  <si>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</si>
  <si>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</si>
  <si>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</si>
  <si>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</si>
  <si>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</si>
  <si>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</si>
  <si>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</si>
  <si>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</si>
  <si>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</si>
  <si>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</si>
  <si>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</si>
  <si>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</si>
  <si>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</si>
  <si>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</si>
  <si>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</si>
  <si>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</si>
  <si>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</si>
  <si>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</si>
  <si>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</si>
  <si>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</si>
  <si>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</si>
  <si>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</si>
  <si>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</si>
  <si>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</si>
  <si>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</si>
  <si>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</si>
  <si>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</si>
  <si>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</si>
  <si>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</si>
  <si>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</si>
  <si>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</si>
  <si>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</si>
  <si>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</si>
  <si>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</si>
  <si>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</si>
  <si>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</si>
  <si>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</si>
  <si>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</si>
  <si>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</si>
  <si>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</si>
  <si>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</si>
  <si>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</si>
  <si>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</si>
  <si>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</si>
  <si>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</si>
  <si>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</si>
  <si>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</si>
  <si>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</si>
  <si>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</si>
  <si>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</si>
  <si>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</si>
  <si>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</si>
  <si>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</si>
  <si>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</si>
  <si>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</si>
  <si>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</si>
  <si>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</si>
  <si>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</si>
  <si>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</si>
  <si>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</si>
  <si>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</si>
  <si>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</si>
  <si>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</si>
  <si>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</si>
  <si>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</si>
  <si>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</si>
  <si>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</si>
  <si>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</si>
  <si>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</si>
  <si>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</si>
  <si>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</si>
  <si>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</si>
  <si>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</si>
  <si>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</si>
  <si>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</si>
  <si>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</si>
  <si>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</si>
  <si>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</si>
  <si>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</si>
  <si>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</si>
  <si>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</si>
  <si>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</si>
  <si>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</si>
  <si>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</si>
  <si>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</si>
  <si>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</si>
  <si>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</si>
  <si>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</si>
  <si>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</si>
  <si>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</si>
  <si>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</si>
  <si>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</si>
  <si>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</si>
  <si>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</si>
  <si>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</si>
  <si>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</si>
  <si>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</si>
  <si>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</si>
  <si>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</si>
  <si>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</si>
  <si>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</si>
  <si>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</si>
  <si>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</si>
  <si>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</si>
  <si>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</si>
  <si>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</si>
  <si>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</si>
  <si>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</si>
  <si>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</si>
  <si>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</si>
  <si>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</si>
  <si>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</si>
  <si>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</si>
  <si>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</si>
  <si>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</si>
  <si>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</si>
  <si>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</si>
  <si>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</si>
  <si>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</si>
  <si>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</si>
  <si>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</si>
  <si>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</si>
  <si>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</si>
  <si>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</si>
  <si>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</si>
  <si>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</si>
  <si>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</si>
  <si>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</si>
  <si>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</si>
  <si>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</si>
  <si>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</si>
  <si>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</si>
  <si>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</si>
  <si>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</si>
  <si>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</si>
  <si>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</si>
  <si>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</si>
  <si>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</si>
  <si>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</si>
  <si>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</si>
  <si>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</si>
  <si>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</si>
  <si>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</si>
  <si>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</si>
  <si>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</si>
  <si>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</si>
  <si>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</si>
  <si>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</si>
  <si>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</si>
  <si>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</si>
  <si>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</si>
  <si>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</si>
  <si>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</si>
  <si>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</si>
  <si>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</si>
  <si>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</si>
  <si>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</si>
  <si>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</si>
  <si>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</si>
  <si>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</si>
  <si>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</si>
  <si>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</si>
  <si>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</si>
  <si>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</si>
  <si>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</si>
  <si>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</si>
  <si>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</si>
  <si>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</si>
  <si>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</si>
  <si>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</si>
  <si>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</si>
  <si>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</si>
  <si>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</si>
  <si>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</si>
  <si>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</si>
  <si>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</si>
  <si>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</si>
  <si>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</si>
  <si>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</si>
  <si>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</si>
  <si>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</si>
  <si>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</si>
  <si>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</si>
  <si>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</si>
  <si>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</si>
  <si>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</si>
  <si>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</si>
  <si>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</si>
  <si>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</si>
  <si>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</si>
  <si>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</si>
  <si>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</si>
  <si>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</si>
  <si>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</si>
  <si>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</si>
  <si>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</si>
  <si>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</si>
  <si>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</si>
  <si>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</si>
  <si>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</si>
  <si>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</si>
  <si>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</si>
  <si>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</si>
  <si>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</si>
  <si>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</si>
  <si>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</si>
  <si>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</si>
  <si>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</si>
  <si>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</si>
  <si>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</si>
  <si>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</si>
  <si>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</si>
  <si>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</si>
  <si>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</si>
  <si>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</si>
  <si>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</si>
  <si>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</si>
  <si>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</si>
  <si>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</si>
  <si>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</si>
  <si>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</si>
  <si>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</si>
  <si>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</si>
  <si>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</si>
  <si>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</si>
  <si>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</si>
  <si>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</si>
  <si>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</si>
  <si>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</si>
  <si>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</si>
  <si>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</si>
  <si>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</si>
  <si>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</si>
  <si>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</si>
  <si>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</si>
  <si>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</si>
  <si>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</si>
  <si>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</si>
  <si>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</si>
  <si>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</si>
  <si>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</si>
  <si>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</si>
  <si>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</si>
  <si>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</si>
  <si>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</si>
  <si>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</si>
  <si>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</si>
  <si>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</si>
  <si>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</si>
  <si>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</si>
  <si>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</si>
  <si>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</si>
  <si>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</si>
  <si>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</si>
  <si>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</si>
  <si>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</si>
  <si>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</si>
  <si>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</si>
  <si>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</si>
  <si>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</si>
  <si>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</si>
  <si>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</si>
  <si>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</si>
  <si>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</si>
  <si>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</si>
  <si>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</si>
  <si>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</si>
  <si>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</si>
  <si>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</si>
  <si>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</si>
  <si>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</si>
  <si>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</si>
  <si>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</si>
  <si>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</si>
  <si>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</si>
  <si>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</si>
  <si>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</si>
  <si>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</si>
  <si>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</si>
  <si>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</si>
  <si>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</si>
  <si>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</si>
  <si>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</si>
  <si>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</si>
  <si>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</si>
  <si>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</si>
  <si>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</si>
  <si>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</si>
  <si>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</si>
  <si>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</si>
  <si>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</si>
  <si>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</si>
  <si>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</si>
  <si>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</si>
  <si>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</si>
  <si>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</si>
  <si>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</si>
  <si>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</si>
  <si>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</si>
  <si>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</si>
  <si>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</si>
  <si>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</si>
  <si>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</si>
  <si>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</si>
  <si>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</si>
  <si>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</si>
  <si>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</si>
  <si>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</si>
  <si>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</si>
  <si>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</si>
  <si>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</si>
  <si>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</si>
  <si>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</si>
  <si>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</si>
  <si>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</si>
  <si>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</si>
  <si>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</si>
  <si>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</si>
  <si>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</si>
  <si>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</si>
  <si>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</si>
  <si>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</si>
  <si>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</si>
  <si>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</si>
  <si>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</si>
  <si>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</si>
  <si>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</si>
  <si>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</si>
  <si>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</si>
  <si>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</si>
  <si>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</si>
  <si>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</si>
  <si>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</si>
  <si>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</si>
  <si>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</si>
  <si>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</si>
  <si>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</si>
  <si>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</si>
  <si>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</si>
  <si>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</si>
  <si>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</si>
  <si>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</si>
  <si>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</si>
  <si>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</si>
  <si>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</si>
  <si>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</si>
  <si>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</si>
  <si>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</si>
  <si>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</si>
  <si>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</si>
  <si>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</si>
  <si>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</si>
  <si>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</si>
  <si>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</si>
  <si>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</si>
  <si>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</si>
  <si>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</si>
  <si>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</si>
  <si>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</si>
  <si>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</si>
  <si>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</si>
  <si>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</si>
  <si>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</si>
  <si>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</si>
  <si>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</si>
  <si>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</si>
  <si>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</si>
  <si>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</si>
  <si>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</si>
  <si>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</si>
  <si>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</si>
  <si>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</si>
  <si>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</si>
  <si>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</si>
  <si>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</si>
  <si>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</si>
  <si>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</si>
  <si>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</si>
  <si>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</si>
  <si>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</si>
  <si>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</si>
  <si>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</si>
  <si>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</si>
  <si>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</si>
  <si>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</si>
  <si>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</si>
  <si>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</si>
  <si>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</si>
  <si>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</si>
  <si>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</si>
  <si>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</si>
  <si>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</si>
  <si>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</si>
  <si>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</si>
  <si>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</si>
  <si>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</si>
  <si>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</si>
  <si>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</si>
  <si>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</si>
  <si>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</si>
  <si>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</si>
  <si>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</si>
  <si>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</si>
  <si>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</si>
  <si>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</si>
  <si>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</si>
  <si>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</si>
  <si>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</si>
  <si>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</si>
  <si>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</si>
  <si>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</si>
  <si>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</si>
  <si>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</si>
  <si>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</si>
  <si>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</si>
  <si>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</si>
  <si>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</si>
  <si>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</si>
  <si>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</si>
  <si>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</si>
  <si>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</si>
  <si>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</si>
  <si>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</si>
  <si>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</si>
  <si>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</si>
  <si>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</si>
  <si>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</si>
  <si>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</si>
  <si>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</si>
  <si>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</si>
  <si>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</si>
  <si>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</si>
  <si>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</si>
  <si>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</si>
  <si>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</si>
  <si>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</si>
  <si>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</si>
  <si>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</si>
  <si>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</si>
  <si>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</si>
  <si>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</si>
  <si>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</si>
  <si>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</si>
  <si>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</si>
  <si>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</si>
  <si>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</si>
  <si>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</si>
  <si>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</si>
  <si>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</si>
  <si>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</si>
  <si>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</si>
  <si>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</si>
  <si>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</si>
  <si>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</si>
  <si>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</si>
  <si>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</si>
  <si>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</si>
  <si>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</si>
  <si>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</si>
  <si>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</si>
  <si>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</si>
  <si>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</si>
  <si>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</si>
  <si>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</si>
  <si>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</si>
  <si>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</si>
  <si>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</si>
  <si>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</si>
  <si>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</si>
  <si>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</si>
  <si>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</si>
  <si>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</si>
  <si>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</si>
  <si>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</si>
  <si>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</si>
  <si>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</si>
  <si>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</si>
  <si>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</si>
  <si>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</si>
  <si>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</si>
  <si>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</si>
  <si>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</si>
  <si>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</si>
  <si>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</si>
  <si>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</si>
  <si>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</si>
  <si>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</si>
  <si>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</si>
  <si>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</si>
  <si>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</si>
  <si>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</si>
  <si>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</si>
  <si>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</si>
  <si>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</si>
  <si>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</si>
  <si>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</si>
  <si>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</si>
  <si>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</si>
  <si>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</si>
  <si>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</si>
  <si>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</si>
  <si>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</si>
  <si>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</si>
  <si>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</si>
  <si>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</si>
  <si>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</si>
  <si>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</si>
  <si>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</si>
  <si>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</si>
  <si>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</si>
  <si>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</si>
  <si>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</si>
  <si>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</si>
  <si>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</si>
  <si>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</si>
  <si>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</si>
  <si>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</si>
  <si>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</si>
  <si>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</si>
  <si>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</si>
  <si>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</si>
  <si>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</si>
  <si>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</si>
  <si>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</si>
  <si>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</si>
  <si>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</si>
  <si>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</si>
  <si>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</si>
  <si>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</si>
  <si>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</si>
  <si>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</si>
  <si>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</si>
  <si>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</si>
  <si>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</si>
  <si>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</si>
  <si>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</si>
  <si>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</si>
  <si>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</si>
  <si>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</si>
  <si>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</si>
  <si>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</si>
  <si>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</si>
  <si>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</si>
  <si>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</si>
  <si>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</si>
  <si>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</si>
  <si>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</si>
  <si>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</si>
  <si>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</si>
  <si>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</si>
  <si>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</si>
  <si>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</si>
  <si>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</si>
  <si>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</si>
  <si>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</si>
  <si>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</si>
  <si>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</si>
  <si>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</si>
  <si>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</si>
  <si>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</si>
  <si>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</si>
  <si>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</si>
  <si>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</si>
  <si>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</si>
  <si>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</si>
  <si>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</si>
  <si>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</si>
  <si>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</si>
  <si>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</si>
  <si>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</si>
  <si>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</si>
  <si>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</si>
  <si>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</si>
  <si>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</si>
  <si>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</si>
  <si>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</si>
  <si>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</si>
  <si>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</si>
  <si>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</si>
  <si>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</si>
  <si>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</si>
  <si>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</si>
  <si>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</si>
  <si>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</si>
  <si>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</si>
  <si>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</si>
  <si>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</si>
  <si>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</si>
  <si>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</si>
  <si>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</si>
  <si>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</si>
  <si>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</si>
  <si>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</si>
  <si>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</si>
  <si>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</si>
  <si>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</si>
  <si>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</si>
  <si>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</si>
  <si>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</si>
  <si>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</si>
  <si>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</si>
  <si>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</si>
  <si>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</si>
  <si>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</si>
  <si>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</si>
  <si>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</si>
  <si>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</si>
  <si>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</si>
  <si>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</si>
  <si>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</si>
  <si>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</si>
  <si>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</si>
  <si>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</si>
  <si>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</si>
  <si>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</si>
  <si>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</si>
  <si>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</si>
  <si>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</si>
  <si>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</si>
  <si>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</si>
  <si>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</si>
  <si>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</si>
  <si>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</si>
  <si>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</si>
  <si>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</si>
  <si>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</si>
  <si>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</si>
  <si>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</si>
  <si>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</si>
  <si>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</si>
  <si>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</si>
  <si>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</si>
  <si>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</si>
  <si>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</si>
  <si>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</si>
  <si>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</si>
  <si>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</si>
  <si>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</si>
  <si>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</si>
  <si>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</si>
  <si>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</si>
  <si>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</si>
  <si>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</si>
  <si>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</si>
  <si>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</si>
  <si>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</si>
  <si>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</si>
  <si>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</si>
  <si>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</si>
  <si>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</si>
  <si>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</si>
  <si>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</si>
  <si>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</si>
  <si>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</si>
  <si>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</si>
  <si>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</si>
  <si>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</si>
  <si>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</si>
  <si>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</si>
  <si>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</si>
  <si>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</si>
  <si>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</si>
  <si>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</si>
  <si>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</si>
  <si>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</si>
  <si>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</si>
  <si>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</si>
  <si>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</si>
  <si>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</si>
  <si>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</si>
  <si>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</si>
  <si>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</si>
  <si>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</si>
  <si>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</si>
  <si>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</si>
  <si>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</si>
  <si>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</si>
  <si>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</si>
  <si>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</si>
  <si>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</si>
  <si>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</si>
  <si>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</si>
  <si>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</si>
  <si>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</si>
  <si>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</si>
  <si>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</si>
  <si>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</si>
  <si>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</si>
  <si>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</si>
  <si>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</si>
  <si>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</si>
  <si>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</si>
  <si>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</si>
  <si>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</si>
  <si>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</si>
  <si>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</si>
  <si>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</si>
  <si>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</si>
  <si>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</si>
  <si>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</si>
  <si>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</si>
  <si>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</si>
  <si>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</si>
  <si>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</si>
  <si>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</si>
  <si>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</si>
  <si>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</si>
  <si>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</si>
  <si>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</si>
  <si>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</si>
  <si>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</si>
  <si>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</si>
  <si>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</si>
  <si>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</si>
  <si>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</si>
  <si>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</si>
  <si>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</si>
  <si>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</si>
  <si>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</si>
  <si>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</si>
  <si>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</si>
  <si>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</si>
  <si>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</si>
  <si>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</si>
  <si>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</si>
  <si>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</si>
  <si>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</si>
  <si>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</si>
  <si>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</si>
  <si>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</si>
  <si>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</si>
  <si>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</si>
  <si>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</si>
  <si>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</si>
  <si>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</si>
  <si>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</si>
  <si>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</si>
  <si>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</si>
  <si>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</si>
  <si>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</si>
  <si>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</si>
  <si>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</si>
  <si>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</si>
  <si>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</si>
  <si>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</si>
  <si>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</si>
  <si>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</si>
  <si>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</si>
  <si>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</si>
  <si>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</si>
  <si>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</si>
  <si>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</si>
  <si>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</si>
  <si>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</si>
  <si>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</si>
  <si>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</si>
  <si>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</si>
  <si>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</si>
  <si>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</si>
  <si>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</si>
  <si>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</si>
  <si>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</si>
  <si>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</si>
  <si>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</si>
  <si>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</si>
  <si>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</si>
  <si>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</si>
  <si>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</si>
  <si>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</si>
  <si>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</si>
  <si>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</si>
  <si>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</si>
  <si>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</si>
  <si>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</si>
  <si>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</si>
  <si>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</si>
  <si>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</si>
  <si>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</si>
  <si>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</si>
  <si>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</si>
  <si>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</si>
  <si>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</si>
  <si>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</si>
  <si>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</si>
  <si>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</si>
  <si>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</si>
  <si>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</si>
  <si>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</si>
  <si>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</si>
  <si>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</si>
  <si>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</si>
  <si>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</si>
  <si>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</si>
  <si>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</si>
  <si>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</si>
  <si>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</si>
  <si>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</si>
  <si>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</si>
  <si>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</si>
  <si>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</si>
  <si>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</si>
  <si>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</si>
  <si>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</si>
  <si>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</si>
  <si>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</si>
  <si>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</si>
  <si>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</si>
  <si>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</si>
  <si>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</si>
  <si>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</si>
  <si>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</si>
  <si>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</si>
  <si>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</si>
  <si>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</si>
  <si>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</si>
  <si>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</si>
  <si>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</si>
  <si>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</si>
  <si>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</si>
  <si>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</si>
  <si>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</si>
  <si>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</si>
  <si>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</si>
  <si>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</si>
  <si>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</si>
  <si>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</si>
  <si>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</si>
  <si>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</si>
  <si>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</si>
  <si>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</si>
  <si>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</si>
  <si>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</si>
  <si>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</si>
  <si>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</si>
  <si>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</si>
  <si>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</si>
  <si>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</si>
  <si>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</si>
  <si>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</si>
  <si>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</si>
  <si>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</si>
  <si>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</si>
  <si>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</si>
  <si>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</si>
  <si>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</si>
  <si>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</si>
  <si>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</si>
  <si>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</si>
  <si>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</si>
  <si>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</si>
  <si>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</si>
  <si>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</si>
  <si>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</si>
  <si>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</si>
  <si>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</si>
  <si>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</si>
  <si>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</si>
  <si>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</si>
  <si>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</si>
  <si>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</si>
  <si>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</si>
  <si>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</si>
  <si>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</si>
  <si>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</si>
  <si>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</si>
  <si>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</si>
  <si>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</si>
  <si>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</si>
  <si>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</si>
  <si>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</si>
  <si>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</si>
  <si>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</si>
  <si>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</si>
  <si>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</si>
  <si>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</si>
  <si>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</si>
  <si>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</si>
  <si>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</si>
  <si>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</si>
  <si>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</si>
  <si>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</si>
  <si>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</si>
  <si>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</si>
  <si>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</si>
  <si>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</si>
  <si>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</si>
  <si>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</si>
  <si>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</si>
  <si>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</si>
  <si>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</si>
  <si>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</si>
  <si>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</si>
  <si>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</si>
  <si>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</si>
  <si>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</si>
  <si>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</si>
  <si>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</si>
  <si>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</si>
  <si>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</si>
  <si>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</si>
  <si>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</si>
  <si>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</si>
  <si>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</si>
  <si>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</si>
  <si>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</si>
  <si>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</si>
  <si>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</si>
  <si>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</si>
  <si>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</si>
  <si>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</si>
  <si>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</si>
  <si>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</si>
  <si>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</si>
  <si>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</si>
  <si>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</si>
  <si>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</si>
  <si>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</si>
  <si>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</si>
  <si>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</si>
  <si>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</si>
  <si>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</si>
  <si>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</si>
  <si>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</si>
  <si>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</si>
  <si>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</si>
  <si>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</si>
  <si>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</si>
  <si>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</si>
  <si>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</si>
  <si>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</si>
  <si>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</si>
  <si>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</si>
  <si>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</si>
  <si>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</si>
  <si>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</si>
  <si>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</si>
  <si>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</si>
  <si>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</si>
  <si>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</si>
  <si>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</si>
  <si>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</si>
  <si>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</si>
  <si>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</si>
  <si>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</si>
  <si>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</si>
  <si>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</si>
  <si>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</si>
  <si>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</si>
  <si>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</si>
  <si>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</si>
  <si>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</si>
  <si>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</si>
  <si>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</si>
  <si>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</si>
  <si>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</si>
  <si>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</si>
  <si>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</si>
  <si>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</si>
  <si>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</si>
  <si>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</si>
  <si>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</si>
  <si>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</si>
  <si>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</si>
  <si>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</si>
  <si>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</si>
  <si>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</si>
  <si>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</si>
  <si>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</si>
  <si>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</si>
  <si>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</si>
  <si>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</si>
  <si>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</si>
  <si>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</si>
  <si>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</si>
  <si>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</si>
  <si>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</si>
  <si>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</si>
  <si>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</si>
  <si>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</si>
  <si>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</si>
  <si>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</si>
  <si>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</si>
  <si>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</si>
  <si>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</si>
  <si>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</si>
  <si>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</si>
  <si>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</si>
  <si>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</si>
  <si>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</si>
  <si>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</si>
  <si>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</si>
  <si>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</si>
  <si>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</si>
  <si>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</si>
  <si>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</si>
  <si>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</si>
  <si>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</si>
  <si>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</si>
  <si>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</si>
  <si>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</si>
  <si>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</si>
  <si>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</si>
  <si>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</si>
  <si>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</si>
  <si>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</si>
  <si>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</si>
  <si>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</si>
  <si>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</si>
  <si>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</si>
  <si>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</si>
  <si>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</si>
  <si>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</si>
  <si>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</si>
  <si>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</si>
  <si>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</si>
  <si>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</si>
  <si>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</si>
  <si>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</si>
  <si>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</si>
  <si>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</si>
  <si>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</si>
  <si>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</si>
  <si>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</si>
  <si>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</si>
  <si>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</si>
  <si>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</si>
  <si>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</si>
  <si>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</si>
  <si>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</si>
  <si>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</si>
  <si>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</si>
  <si>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</si>
  <si>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</si>
  <si>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</si>
  <si>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</si>
  <si>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</si>
  <si>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</si>
  <si>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</si>
  <si>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</si>
  <si>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</si>
  <si>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</si>
  <si>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</si>
  <si>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</si>
  <si>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</si>
  <si>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</si>
  <si>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</si>
  <si>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</si>
  <si>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</si>
  <si>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</si>
  <si>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</si>
  <si>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</si>
  <si>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</si>
  <si>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</si>
  <si>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</si>
  <si>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</si>
  <si>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</si>
  <si>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</si>
  <si>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</si>
  <si>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</si>
  <si>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</si>
  <si>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</si>
  <si>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</si>
  <si>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</si>
  <si>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</si>
  <si>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</si>
  <si>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</si>
  <si>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</si>
  <si>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</si>
  <si>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</si>
  <si>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</si>
  <si>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</si>
  <si>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</si>
  <si>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</si>
  <si>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</si>
  <si>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</si>
  <si>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</si>
  <si>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</si>
  <si>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</si>
  <si>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</si>
  <si>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</si>
  <si>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</si>
  <si>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</si>
  <si>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</si>
  <si>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</si>
  <si>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</si>
  <si>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</si>
  <si>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</si>
  <si>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</si>
  <si>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</si>
  <si>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</si>
  <si>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</si>
  <si>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</si>
  <si>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</si>
  <si>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</si>
  <si>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</si>
  <si>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</si>
  <si>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</si>
  <si>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</si>
  <si>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</si>
  <si>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</si>
  <si>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</si>
  <si>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</si>
  <si>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</si>
  <si>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</si>
  <si>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</si>
  <si>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</si>
  <si>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</si>
  <si>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</si>
  <si>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</si>
  <si>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</si>
  <si>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</si>
  <si>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</si>
  <si>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</si>
  <si>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</si>
  <si>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</si>
  <si>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</si>
  <si>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</si>
  <si>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</si>
  <si>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</si>
  <si>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</si>
  <si>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</si>
  <si>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</si>
  <si>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</si>
  <si>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</si>
  <si>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</si>
  <si>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</si>
  <si>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</si>
  <si>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</si>
  <si>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</si>
  <si>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</si>
  <si>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</si>
  <si>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</si>
  <si>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</si>
  <si>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</si>
  <si>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</si>
  <si>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</si>
  <si>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</si>
  <si>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</si>
  <si>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</si>
  <si>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</si>
  <si>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</si>
  <si>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</si>
  <si>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</si>
  <si>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</si>
  <si>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</si>
  <si>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</si>
  <si>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</si>
  <si>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</si>
  <si>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</si>
  <si>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</si>
  <si>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</si>
  <si>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</si>
  <si>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</si>
  <si>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</si>
  <si>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</si>
  <si>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</si>
  <si>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</si>
  <si>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</si>
  <si>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</si>
  <si>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</si>
  <si>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</si>
  <si>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</si>
  <si>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</si>
  <si>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</si>
  <si>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</si>
  <si>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</si>
  <si>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</si>
  <si>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</si>
  <si>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</si>
  <si>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</si>
  <si>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</si>
  <si>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</si>
  <si>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</si>
  <si>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</si>
  <si>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</si>
  <si>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</si>
  <si>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</si>
  <si>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</si>
  <si>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</si>
  <si>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</si>
  <si>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</si>
  <si>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</si>
  <si>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</si>
  <si>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</si>
  <si>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</si>
  <si>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</si>
  <si>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</si>
  <si>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</si>
  <si>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</si>
  <si>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</si>
  <si>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</si>
  <si>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</si>
  <si>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</si>
  <si>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</si>
  <si>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</si>
  <si>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</si>
  <si>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</si>
  <si>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</si>
  <si>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</si>
  <si>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</si>
  <si>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</si>
  <si>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</si>
  <si>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</si>
  <si>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</si>
  <si>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</si>
  <si>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</si>
  <si>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</si>
  <si>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</si>
  <si>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</si>
  <si>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</si>
  <si>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</si>
  <si>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</si>
  <si>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</si>
  <si>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</si>
  <si>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</si>
  <si>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</si>
  <si>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</si>
  <si>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</si>
  <si>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</si>
  <si>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</si>
  <si>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</si>
  <si>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</si>
  <si>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</si>
  <si>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</si>
  <si>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</si>
  <si>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</si>
  <si>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</si>
  <si>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</si>
  <si>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</si>
  <si>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</si>
  <si>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</si>
  <si>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</si>
  <si>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</si>
  <si>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</si>
  <si>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</si>
  <si>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</si>
  <si>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</si>
  <si>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</si>
  <si>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</si>
  <si>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</si>
  <si>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</si>
  <si>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</si>
  <si>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</si>
  <si>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</si>
  <si>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</si>
  <si>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</si>
  <si>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</si>
  <si>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</si>
  <si>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</si>
  <si>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</si>
  <si>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</si>
  <si>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</si>
  <si>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</si>
  <si>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</si>
  <si>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</si>
  <si>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</si>
  <si>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</si>
  <si>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</si>
  <si>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</si>
  <si>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</si>
  <si>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</si>
  <si>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</si>
  <si>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</si>
  <si>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</si>
  <si>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</si>
  <si>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</si>
  <si>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</si>
  <si>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</si>
  <si>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</si>
  <si>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</si>
  <si>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</si>
  <si>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</si>
  <si>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</si>
  <si>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</si>
  <si>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</si>
  <si>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</si>
  <si>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</si>
  <si>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</si>
  <si>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</si>
  <si>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</si>
  <si>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</si>
  <si>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</si>
  <si>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</si>
  <si>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</si>
  <si>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</si>
  <si>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</si>
  <si>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</si>
  <si>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</si>
  <si>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</si>
  <si>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</si>
  <si>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</si>
  <si>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</si>
  <si>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</si>
  <si>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</si>
  <si>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</si>
  <si>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</si>
  <si>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</si>
  <si>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</si>
  <si>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</si>
  <si>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</si>
  <si>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</si>
  <si>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</si>
  <si>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</si>
  <si>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</si>
  <si>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</si>
  <si>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</si>
  <si>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</si>
  <si>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</si>
  <si>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</si>
  <si>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</si>
  <si>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</si>
  <si>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</si>
  <si>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</si>
  <si>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</si>
  <si>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</si>
  <si>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</si>
  <si>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</si>
  <si>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</si>
  <si>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</si>
  <si>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</si>
  <si>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</si>
  <si>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</si>
  <si>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</si>
  <si>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</si>
  <si>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</si>
  <si>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</si>
  <si>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</si>
  <si>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</si>
  <si>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</si>
  <si>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</si>
  <si>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</si>
  <si>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</si>
  <si>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</si>
  <si>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</si>
  <si>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</si>
  <si>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</si>
  <si>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</si>
  <si>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</si>
  <si>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</si>
  <si>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</si>
  <si>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</si>
  <si>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</si>
  <si>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</si>
  <si>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</si>
  <si>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</si>
  <si>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</si>
  <si>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</si>
  <si>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</si>
  <si>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</si>
  <si>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</si>
  <si>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</si>
  <si>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</si>
  <si>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</si>
  <si>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</si>
  <si>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</si>
  <si>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</si>
  <si>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</si>
  <si>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</si>
  <si>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</si>
  <si>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</si>
  <si>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</si>
  <si>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</si>
  <si>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</si>
  <si>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</si>
  <si>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</si>
  <si>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</si>
  <si>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</si>
  <si>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</si>
  <si>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</si>
  <si>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</si>
  <si>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</si>
  <si>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</si>
  <si>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</si>
  <si>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</si>
  <si>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</si>
  <si>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</si>
  <si>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</si>
  <si>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</si>
  <si>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</si>
  <si>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</si>
  <si>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</si>
  <si>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</si>
  <si>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</si>
  <si>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</si>
  <si>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</si>
  <si>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</si>
  <si>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</si>
  <si>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</si>
  <si>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</si>
  <si>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</si>
  <si>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</si>
  <si>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</si>
  <si>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</si>
  <si>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</si>
  <si>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</si>
  <si>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</si>
  <si>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</si>
  <si>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</si>
  <si>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</si>
  <si>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</si>
  <si>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</si>
  <si>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</si>
  <si>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</si>
  <si>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</si>
  <si>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</si>
  <si>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</si>
  <si>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</si>
  <si>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</si>
  <si>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</si>
  <si>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</si>
  <si>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</si>
  <si>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</si>
  <si>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</si>
  <si>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</si>
  <si>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</si>
  <si>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</si>
  <si>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</si>
  <si>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</si>
  <si>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</si>
  <si>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</si>
  <si>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</si>
  <si>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</si>
  <si>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</si>
  <si>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</si>
  <si>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</si>
  <si>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</si>
  <si>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</si>
  <si>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</si>
  <si>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</si>
  <si>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</si>
  <si>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</si>
  <si>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</si>
  <si>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</si>
  <si>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</si>
  <si>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</si>
  <si>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</si>
  <si>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</si>
  <si>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</si>
  <si>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</si>
  <si>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</si>
  <si>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</si>
  <si>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</si>
  <si>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</si>
  <si>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</si>
  <si>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</si>
  <si>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</si>
  <si>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</si>
  <si>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</si>
  <si>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</si>
  <si>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</si>
  <si>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</si>
  <si>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</si>
  <si>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</si>
  <si>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</si>
  <si>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</si>
  <si>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</si>
  <si>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</si>
  <si>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</si>
  <si>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</si>
  <si>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</si>
  <si>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</si>
  <si>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</si>
  <si>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</si>
  <si>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</si>
  <si>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</si>
  <si>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</si>
  <si>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</si>
  <si>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</si>
  <si>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</si>
  <si>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</si>
  <si>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</si>
  <si>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</si>
  <si>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</si>
  <si>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</si>
  <si>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</si>
  <si>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</si>
  <si>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</si>
  <si>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</si>
  <si>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</si>
  <si>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</si>
  <si>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</si>
  <si>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</si>
  <si>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</si>
  <si>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</si>
  <si>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</si>
  <si>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</si>
  <si>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</si>
  <si>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</si>
  <si>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</si>
  <si>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</si>
  <si>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</si>
  <si>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</si>
  <si>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</si>
  <si>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</si>
  <si>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</si>
  <si>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</si>
  <si>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</si>
  <si>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</si>
  <si>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</si>
  <si>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</si>
  <si>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</si>
  <si>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</si>
  <si>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</si>
  <si>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</si>
  <si>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</si>
  <si>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</si>
  <si>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</si>
  <si>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</si>
  <si>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</si>
  <si>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</si>
  <si>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</si>
  <si>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</si>
  <si>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</si>
  <si>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</si>
  <si>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</si>
  <si>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</si>
  <si>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</si>
  <si>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</si>
  <si>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</si>
  <si>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</si>
  <si>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</si>
  <si>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</si>
  <si>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</si>
  <si>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</si>
  <si>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</si>
  <si>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</si>
  <si>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</si>
  <si>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</si>
  <si>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</si>
  <si>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</si>
  <si>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</si>
  <si>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</si>
  <si>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</si>
  <si>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</si>
  <si>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</si>
  <si>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</si>
  <si>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</si>
  <si>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</si>
  <si>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</si>
  <si>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</si>
  <si>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</si>
  <si>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</si>
  <si>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</si>
  <si>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</si>
  <si>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</si>
  <si>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</si>
  <si>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</si>
  <si>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</si>
  <si>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</si>
  <si>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</si>
  <si>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</si>
  <si>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</si>
  <si>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</si>
  <si>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</si>
  <si>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</si>
  <si>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</si>
  <si>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</si>
  <si>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</si>
  <si>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</si>
  <si>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</si>
  <si>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</si>
  <si>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</si>
  <si>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</si>
  <si>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</si>
  <si>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</si>
  <si>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</si>
  <si>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</si>
  <si>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</si>
  <si>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</si>
  <si>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</si>
  <si>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</si>
  <si>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</si>
  <si>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</si>
  <si>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</si>
  <si>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</si>
  <si>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</si>
  <si>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</si>
  <si>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</si>
  <si>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</si>
  <si>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</si>
  <si>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</si>
  <si>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</si>
  <si>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</si>
  <si>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</si>
  <si>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</si>
  <si>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</si>
  <si>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</si>
  <si>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</si>
  <si>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</si>
  <si>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</si>
  <si>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</si>
  <si>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</si>
  <si>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</si>
  <si>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</si>
  <si>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</si>
  <si>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</si>
  <si>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</si>
  <si>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</si>
  <si>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</si>
  <si>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</si>
  <si>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</si>
  <si>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</si>
  <si>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</si>
  <si>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</si>
  <si>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</si>
  <si>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</si>
  <si>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</si>
  <si>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</si>
  <si>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</si>
  <si>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</si>
  <si>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</si>
  <si>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</si>
  <si>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</si>
  <si>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</si>
  <si>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</si>
  <si>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</si>
  <si>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</si>
  <si>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</si>
  <si>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</si>
  <si>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</si>
  <si>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</si>
  <si>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</si>
  <si>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</si>
  <si>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</si>
  <si>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</si>
  <si>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</si>
  <si>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</si>
  <si>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</si>
  <si>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</si>
  <si>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</si>
  <si>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</si>
  <si>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</si>
  <si>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</si>
  <si>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</si>
  <si>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</si>
  <si>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</si>
  <si>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</si>
  <si>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</si>
  <si>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</si>
  <si>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</si>
  <si>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</si>
  <si>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</si>
  <si>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</si>
  <si>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</si>
  <si>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</si>
  <si>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</si>
  <si>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</si>
  <si>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</si>
  <si>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</si>
  <si>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</si>
  <si>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</si>
  <si>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</si>
  <si>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</si>
  <si>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</si>
  <si>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</si>
  <si>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</si>
  <si>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</si>
  <si>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</si>
  <si>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</si>
  <si>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</si>
  <si>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</si>
  <si>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</si>
  <si>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</si>
  <si>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</si>
  <si>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</si>
  <si>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</si>
  <si>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</si>
  <si>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</si>
  <si>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</si>
  <si>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</si>
  <si>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</si>
  <si>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</si>
  <si>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</si>
  <si>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</si>
  <si>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</si>
  <si>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</si>
  <si>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</si>
  <si>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</si>
  <si>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</si>
  <si>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</si>
  <si>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</si>
  <si>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</si>
  <si>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</si>
  <si>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</si>
  <si>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</si>
  <si>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</si>
  <si>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</si>
  <si>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</si>
  <si>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</si>
  <si>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</si>
  <si>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</si>
  <si>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</si>
  <si>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</si>
  <si>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</si>
  <si>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</si>
  <si>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</si>
  <si>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</si>
  <si>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</si>
  <si>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</si>
  <si>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</si>
  <si>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</si>
  <si>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</si>
  <si>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</si>
  <si>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</si>
  <si>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</si>
  <si>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</si>
  <si>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</si>
  <si>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</si>
  <si>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</si>
  <si>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</si>
  <si>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</si>
  <si>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</si>
  <si>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</si>
  <si>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</si>
  <si>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</si>
  <si>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</si>
  <si>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</si>
  <si>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</si>
  <si>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</si>
  <si>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</si>
  <si>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</si>
  <si>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</si>
  <si>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</si>
  <si>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</si>
  <si>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</si>
  <si>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</si>
  <si>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</si>
  <si>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</si>
  <si>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</si>
  <si>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</si>
  <si>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</si>
  <si>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</si>
  <si>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</si>
  <si>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</si>
  <si>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</si>
  <si>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</si>
  <si>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</si>
  <si>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</si>
  <si>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</si>
  <si>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</si>
  <si>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</si>
  <si>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</si>
  <si>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</si>
  <si>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</si>
  <si>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</si>
  <si>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</si>
  <si>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</si>
  <si>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</si>
  <si>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</si>
  <si>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</si>
  <si>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</si>
  <si>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</si>
  <si>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</si>
  <si>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</si>
  <si>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</si>
  <si>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</si>
  <si>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</si>
  <si>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</si>
  <si>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</si>
  <si>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</si>
  <si>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</si>
  <si>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</si>
  <si>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</si>
  <si>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</si>
  <si>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</si>
  <si>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</si>
  <si>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</si>
  <si>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</si>
  <si>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</si>
  <si>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</si>
  <si>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</si>
  <si>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</si>
  <si>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</si>
  <si>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</si>
  <si>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</si>
  <si>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</si>
  <si>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</si>
  <si>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</si>
  <si>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</si>
  <si>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</si>
  <si>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</si>
  <si>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</si>
  <si>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</si>
  <si>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</si>
  <si>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</si>
  <si>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</si>
  <si>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</si>
  <si>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</si>
  <si>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</si>
  <si>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</si>
  <si>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</si>
  <si>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</si>
  <si>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</si>
  <si>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</si>
  <si>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</si>
  <si>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</si>
  <si>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</si>
  <si>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</si>
  <si>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</si>
  <si>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</si>
  <si>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</si>
  <si>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</si>
  <si>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</si>
  <si>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</si>
  <si>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</si>
  <si>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</si>
  <si>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</si>
  <si>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</si>
  <si>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</si>
  <si>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</si>
  <si>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</si>
  <si>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</si>
  <si>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</si>
  <si>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</si>
  <si>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</si>
  <si>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</si>
  <si>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</si>
  <si>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</si>
  <si>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</si>
  <si>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</si>
  <si>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</si>
  <si>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</si>
  <si>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</si>
  <si>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</si>
  <si>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</si>
  <si>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</si>
  <si>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</si>
  <si>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</si>
  <si>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</si>
  <si>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</si>
  <si>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</si>
  <si>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</si>
  <si>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</si>
  <si>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</si>
  <si>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</si>
  <si>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</si>
  <si>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</si>
  <si>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</si>
  <si>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</si>
  <si>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</si>
  <si>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</si>
  <si>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</si>
  <si>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</si>
  <si>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</si>
  <si>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</si>
  <si>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</si>
  <si>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</si>
  <si>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</si>
  <si>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</si>
  <si>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</si>
  <si>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</si>
  <si>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</si>
  <si>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</si>
  <si>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</si>
  <si>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</si>
  <si>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</si>
  <si>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</si>
  <si>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</si>
  <si>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</si>
  <si>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</si>
  <si>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</si>
  <si>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</si>
  <si>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</si>
  <si>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</si>
  <si>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</si>
  <si>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</si>
  <si>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</si>
  <si>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</si>
  <si>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</si>
  <si>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</si>
  <si>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</si>
  <si>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</si>
  <si>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</si>
  <si>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</si>
  <si>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</si>
  <si>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</si>
  <si>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</si>
  <si>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</si>
  <si>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</si>
  <si>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</si>
  <si>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</si>
  <si>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</si>
  <si>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</si>
  <si>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</si>
  <si>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</si>
  <si>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</si>
  <si>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</si>
  <si>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</si>
  <si>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</si>
  <si>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</si>
  <si>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</si>
  <si>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</si>
  <si>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</si>
  <si>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</si>
  <si>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</si>
  <si>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</si>
  <si>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</si>
  <si>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</si>
  <si>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</si>
  <si>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</si>
  <si>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</si>
  <si>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</si>
  <si>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</si>
  <si>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</si>
  <si>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</si>
  <si>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</si>
  <si>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</si>
  <si>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</si>
  <si>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</si>
  <si>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</si>
  <si>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</si>
  <si>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</si>
  <si>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</si>
  <si>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</si>
  <si>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</si>
  <si>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</si>
  <si>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</si>
  <si>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</si>
  <si>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</si>
  <si>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</si>
  <si>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</si>
  <si>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</si>
  <si>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</si>
  <si>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</si>
  <si>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</si>
  <si>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</si>
  <si>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</si>
  <si>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</si>
  <si>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</si>
  <si>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</si>
  <si>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</si>
  <si>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</si>
  <si>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</si>
  <si>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</si>
  <si>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</si>
  <si>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</si>
  <si>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</si>
  <si>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</si>
  <si>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</si>
  <si>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</si>
  <si>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</si>
  <si>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</si>
  <si>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</si>
  <si>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</si>
  <si>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</si>
  <si>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</si>
  <si>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</si>
  <si>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</si>
  <si>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</si>
  <si>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</si>
  <si>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</si>
  <si>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</si>
  <si>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</si>
  <si>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</si>
  <si>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</si>
  <si>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</si>
  <si>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</si>
  <si>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</si>
  <si>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</si>
  <si>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</si>
  <si>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</si>
  <si>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</si>
  <si>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</si>
  <si>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</si>
  <si>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</si>
  <si>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</si>
  <si>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</si>
  <si>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</si>
  <si>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</si>
  <si>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</si>
  <si>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</si>
  <si>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</si>
  <si>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</si>
  <si>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</si>
  <si>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</si>
  <si>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</si>
  <si>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</si>
  <si>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</si>
  <si>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</si>
  <si>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</si>
  <si>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</si>
  <si>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</si>
  <si>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</si>
  <si>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</si>
  <si>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</si>
  <si>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</si>
  <si>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</si>
  <si>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</si>
  <si>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</si>
  <si>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</si>
  <si>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</si>
  <si>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</si>
  <si>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</si>
  <si>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</si>
  <si>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</si>
  <si>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</si>
  <si>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</si>
  <si>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</si>
  <si>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</si>
  <si>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</si>
  <si>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</si>
  <si>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</si>
  <si>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</si>
  <si>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</si>
  <si>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</si>
  <si>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</si>
  <si>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</si>
  <si>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</si>
  <si>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</si>
  <si>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</si>
  <si>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</si>
  <si>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</si>
  <si>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</si>
  <si>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</si>
  <si>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</si>
  <si>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</si>
  <si>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</si>
  <si>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</si>
  <si>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</si>
  <si>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</si>
  <si>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</si>
  <si>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</si>
  <si>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</si>
  <si>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</si>
  <si>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</si>
  <si>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</si>
  <si>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</si>
  <si>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</si>
  <si>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</si>
  <si>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</si>
  <si>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</si>
  <si>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</si>
  <si>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</si>
  <si>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</si>
  <si>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</si>
  <si>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</si>
  <si>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</si>
  <si>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</si>
  <si>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</si>
  <si>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</si>
  <si>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</si>
  <si>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</si>
  <si>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</si>
  <si>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</si>
  <si>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</si>
  <si>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</si>
  <si>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</si>
  <si>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</si>
  <si>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</si>
  <si>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</si>
  <si>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</si>
  <si>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</si>
  <si>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</si>
  <si>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</si>
  <si>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</si>
  <si>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</si>
  <si>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</si>
  <si>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</si>
  <si>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</si>
  <si>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</si>
  <si>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</si>
  <si>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</si>
  <si>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</si>
  <si>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</si>
  <si>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</si>
  <si>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</si>
  <si>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</si>
  <si>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</si>
  <si>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</si>
  <si>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</si>
  <si>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</si>
  <si>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</si>
  <si>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</si>
  <si>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</si>
  <si>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</si>
  <si>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</si>
  <si>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</si>
  <si>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</si>
  <si>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</si>
  <si>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</si>
  <si>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</si>
  <si>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</si>
  <si>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</si>
  <si>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</si>
  <si>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</si>
  <si>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</si>
  <si>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</si>
  <si>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</si>
  <si>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</si>
  <si>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</si>
  <si>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</si>
  <si>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</si>
  <si>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</si>
  <si>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</si>
  <si>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</si>
  <si>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</si>
  <si>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</si>
  <si>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</si>
  <si>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</si>
  <si>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</si>
  <si>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</si>
  <si>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</si>
  <si>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</si>
  <si>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</si>
  <si>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</si>
  <si>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</si>
  <si>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</si>
  <si>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</si>
  <si>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</si>
  <si>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</si>
  <si>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</si>
  <si>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</si>
  <si>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</si>
  <si>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</si>
  <si>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</si>
  <si>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</si>
  <si>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</si>
  <si>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</si>
  <si>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</si>
  <si>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</si>
  <si>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</si>
  <si>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</si>
  <si>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</si>
  <si>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</si>
  <si>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</si>
  <si>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</si>
  <si>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</si>
  <si>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</si>
  <si>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</si>
  <si>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</si>
  <si>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</si>
  <si>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</si>
  <si>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</si>
  <si>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</si>
  <si>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</si>
  <si>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</si>
  <si>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</si>
  <si>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</si>
  <si>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</si>
  <si>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</si>
  <si>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</si>
  <si>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</si>
  <si>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</si>
  <si>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</si>
  <si>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</si>
  <si>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</si>
  <si>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</si>
  <si>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</si>
  <si>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</si>
  <si>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</si>
  <si>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</si>
  <si>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</si>
  <si>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</si>
  <si>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</si>
  <si>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</si>
  <si>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</si>
  <si>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</si>
  <si>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</si>
  <si>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</si>
  <si>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</si>
  <si>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</si>
  <si>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</si>
  <si>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</si>
  <si>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</si>
  <si>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</si>
  <si>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</si>
  <si>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</si>
  <si>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</si>
  <si>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</si>
  <si>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</si>
  <si>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</si>
  <si>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</si>
  <si>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</si>
  <si>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</si>
  <si>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</si>
  <si>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</si>
  <si>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</si>
  <si>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</si>
  <si>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</si>
  <si>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</si>
  <si>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</si>
  <si>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</si>
  <si>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</si>
  <si>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</si>
  <si>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</si>
  <si>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</si>
  <si>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</si>
  <si>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</si>
  <si>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</si>
  <si>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</si>
  <si>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</si>
  <si>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</si>
  <si>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</si>
  <si>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</si>
  <si>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</si>
  <si>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</si>
  <si>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</si>
  <si>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</si>
  <si>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</si>
  <si>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</si>
  <si>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</si>
  <si>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</si>
  <si>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</si>
  <si>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</si>
  <si>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</si>
  <si>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</si>
  <si>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</si>
  <si>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</si>
  <si>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</si>
  <si>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</si>
  <si>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</si>
  <si>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</si>
  <si>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</si>
  <si>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</si>
  <si>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</si>
  <si>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</si>
  <si>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</si>
  <si>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</si>
  <si>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</si>
  <si>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</si>
  <si>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</si>
  <si>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</si>
  <si>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</si>
  <si>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</si>
  <si>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</si>
  <si>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</si>
  <si>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</si>
  <si>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</si>
  <si>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</si>
  <si>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</si>
  <si>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</si>
  <si>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</si>
  <si>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</si>
  <si>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</si>
  <si>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</si>
  <si>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</si>
  <si>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</si>
  <si>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</si>
  <si>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</si>
  <si>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</si>
  <si>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</si>
  <si>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</si>
  <si>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</si>
  <si>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</si>
  <si>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</si>
  <si>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</si>
  <si>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</si>
  <si>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</si>
  <si>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</si>
  <si>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</si>
  <si>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</si>
  <si>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</si>
  <si>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</si>
  <si>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</si>
  <si>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</si>
  <si>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</si>
  <si>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</si>
  <si>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</si>
  <si>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</si>
  <si>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</si>
  <si>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</si>
  <si>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</si>
  <si>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</si>
  <si>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</si>
  <si>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</si>
  <si>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</si>
  <si>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</si>
  <si>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</si>
  <si>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</si>
  <si>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</si>
  <si>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</si>
  <si>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</si>
  <si>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</si>
  <si>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</si>
  <si>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</si>
  <si>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</si>
  <si>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</si>
  <si>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</si>
  <si>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</si>
  <si>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</si>
  <si>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</si>
  <si>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</si>
  <si>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</si>
  <si>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</si>
  <si>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</si>
  <si>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</si>
  <si>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</si>
  <si>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</si>
  <si>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</si>
  <si>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</si>
  <si>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</si>
  <si>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</si>
  <si>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</si>
  <si>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</si>
  <si>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</si>
  <si>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</si>
  <si>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</si>
  <si>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</si>
  <si>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</si>
  <si>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</si>
  <si>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</si>
  <si>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</si>
  <si>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</si>
  <si>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</si>
  <si>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</si>
  <si>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</si>
  <si>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</si>
  <si>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</si>
  <si>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</si>
  <si>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</si>
  <si>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</si>
  <si>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</si>
  <si>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</si>
  <si>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</si>
  <si>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</si>
  <si>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</si>
  <si>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</si>
  <si>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</si>
  <si>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</si>
  <si>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</si>
  <si>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</si>
  <si>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</si>
  <si>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</si>
  <si>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</si>
  <si>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</si>
  <si>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</si>
  <si>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</si>
  <si>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</si>
  <si>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</si>
  <si>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</si>
  <si>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</si>
  <si>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</si>
  <si>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</si>
  <si>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</si>
  <si>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</si>
  <si>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</si>
  <si>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</si>
  <si>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</si>
  <si>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</si>
  <si>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</si>
  <si>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</si>
  <si>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</si>
  <si>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</si>
  <si>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</si>
  <si>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</si>
  <si>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</si>
  <si>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</si>
  <si>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</si>
  <si>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</si>
  <si>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</si>
  <si>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</si>
  <si>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</si>
  <si>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</si>
  <si>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</si>
  <si>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</si>
  <si>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</si>
  <si>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</si>
  <si>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</si>
  <si>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</si>
  <si>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</si>
  <si>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</si>
  <si>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</si>
  <si>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</si>
  <si>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</si>
  <si>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</si>
  <si>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</si>
  <si>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</si>
  <si>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</si>
  <si>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</si>
  <si>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</si>
  <si>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</si>
  <si>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</si>
  <si>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</si>
  <si>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</si>
  <si>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</si>
  <si>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</si>
  <si>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</si>
  <si>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</si>
  <si>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</si>
  <si>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</si>
  <si>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</si>
  <si>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</si>
  <si>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</si>
  <si>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</si>
  <si>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</si>
  <si>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</si>
  <si>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</si>
  <si>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</si>
  <si>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</si>
  <si>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</si>
  <si>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</si>
  <si>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</si>
  <si>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</si>
  <si>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</si>
  <si>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</si>
  <si>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</si>
  <si>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</si>
  <si>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</si>
  <si>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</si>
  <si>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</si>
  <si>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</si>
  <si>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</si>
  <si>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</si>
  <si>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</si>
  <si>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</si>
  <si>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</si>
  <si>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</si>
  <si>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</si>
  <si>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</si>
  <si>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</si>
  <si>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</si>
  <si>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</si>
  <si>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</si>
  <si>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</si>
  <si>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</si>
  <si>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</si>
  <si>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</si>
  <si>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</si>
  <si>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</si>
  <si>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</si>
  <si>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</si>
  <si>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</si>
  <si>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</si>
  <si>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</si>
  <si>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</si>
  <si>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</si>
  <si>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</si>
  <si>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</si>
  <si>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</si>
  <si>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</si>
  <si>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</si>
  <si>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</si>
  <si>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</si>
  <si>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</si>
  <si>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</si>
  <si>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</si>
  <si>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</si>
  <si>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</si>
  <si>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</si>
  <si>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</si>
  <si>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</si>
  <si>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</si>
  <si>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</si>
  <si>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</si>
  <si>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</si>
  <si>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</si>
  <si>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</si>
  <si>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</si>
  <si>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</si>
  <si>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</si>
  <si>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</si>
  <si>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</si>
  <si>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</si>
  <si>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</si>
  <si>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</si>
  <si>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</si>
  <si>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</si>
  <si>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</si>
  <si>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</si>
  <si>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</si>
  <si>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</si>
  <si>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</si>
  <si>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</si>
  <si>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</si>
  <si>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</si>
  <si>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</si>
  <si>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</si>
  <si>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</si>
  <si>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</si>
  <si>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</si>
  <si>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</si>
  <si>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</si>
  <si>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</si>
  <si>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</si>
  <si>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</si>
  <si>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</si>
  <si>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</si>
  <si>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</si>
  <si>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</si>
  <si>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</si>
  <si>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</si>
  <si>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</si>
  <si>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</si>
  <si>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</si>
  <si>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</si>
  <si>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</si>
  <si>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</si>
  <si>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</si>
  <si>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</si>
  <si>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</si>
  <si>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</si>
  <si>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</si>
  <si>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</si>
  <si>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</si>
  <si>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</si>
  <si>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</si>
  <si>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</si>
  <si>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</si>
  <si>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</si>
  <si>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</si>
  <si>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</si>
  <si>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</si>
  <si>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</si>
  <si>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</si>
  <si>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</si>
  <si>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</si>
  <si>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</si>
  <si>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</si>
  <si>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</si>
  <si>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</si>
  <si>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</si>
  <si>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</si>
  <si>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</si>
  <si>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</si>
  <si>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</si>
  <si>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</si>
  <si>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</si>
  <si>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</si>
  <si>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</si>
  <si>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</si>
  <si>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</si>
  <si>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</si>
  <si>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</si>
  <si>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</si>
  <si>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</si>
  <si>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</si>
  <si>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</si>
  <si>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</si>
  <si>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</si>
  <si>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</si>
  <si>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</si>
  <si>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</si>
  <si>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</si>
  <si>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</si>
  <si>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</si>
  <si>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</si>
  <si>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</si>
  <si>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</si>
  <si>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</si>
  <si>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</si>
  <si>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</si>
  <si>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</si>
  <si>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</si>
  <si>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</si>
  <si>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</si>
  <si>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</si>
  <si>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</si>
  <si>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</si>
  <si>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</si>
  <si>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</si>
  <si>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</si>
  <si>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</si>
  <si>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</si>
  <si>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</si>
  <si>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</si>
  <si>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</si>
  <si>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</si>
  <si>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</si>
  <si>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</si>
  <si>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</si>
  <si>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</si>
  <si>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</si>
  <si>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</si>
  <si>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</si>
  <si>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</si>
  <si>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</si>
  <si>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</si>
  <si>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</si>
  <si>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</si>
  <si>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</si>
  <si>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</si>
  <si>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</si>
  <si>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</si>
  <si>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</si>
  <si>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</si>
  <si>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</si>
  <si>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</si>
  <si>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</si>
  <si>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</si>
  <si>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</si>
  <si>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</si>
  <si>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</si>
  <si>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</si>
  <si>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</si>
  <si>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</si>
  <si>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</si>
  <si>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</si>
  <si>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</si>
  <si>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</si>
  <si>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</si>
  <si>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</si>
  <si>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</si>
  <si>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</si>
  <si>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</si>
  <si>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</si>
  <si>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</si>
  <si>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</si>
  <si>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</si>
  <si>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</si>
  <si>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</si>
  <si>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</si>
  <si>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</si>
  <si>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</si>
  <si>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</si>
  <si>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</si>
  <si>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</si>
  <si>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</si>
  <si>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</si>
  <si>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</si>
  <si>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</si>
  <si>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</si>
  <si>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</si>
  <si>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</si>
  <si>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</si>
  <si>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</si>
  <si>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</si>
  <si>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</si>
  <si>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</si>
  <si>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</si>
  <si>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</si>
  <si>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</si>
  <si>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</si>
  <si>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</si>
  <si>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</si>
  <si>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</si>
  <si>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</si>
  <si>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</si>
  <si>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</si>
  <si>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</si>
  <si>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</si>
  <si>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</si>
  <si>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</si>
  <si>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</si>
  <si>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</si>
  <si>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</si>
  <si>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</si>
  <si>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</si>
  <si>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</si>
  <si>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</si>
  <si>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</si>
  <si>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</si>
  <si>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</si>
  <si>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</si>
  <si>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</si>
  <si>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</si>
  <si>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</si>
  <si>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</si>
  <si>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</si>
  <si>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</si>
  <si>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</si>
  <si>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</si>
  <si>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</si>
  <si>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</si>
  <si>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</si>
  <si>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</si>
  <si>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</si>
  <si>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</si>
  <si>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</si>
  <si>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</si>
  <si>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</si>
  <si>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</si>
  <si>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</si>
  <si>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</si>
  <si>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</si>
  <si>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</si>
  <si>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</si>
  <si>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</si>
  <si>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</si>
  <si>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</si>
  <si>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</si>
  <si>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</si>
  <si>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</si>
  <si>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</si>
  <si>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</si>
  <si>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</si>
  <si>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</si>
  <si>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</si>
  <si>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</si>
  <si>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</si>
  <si>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</si>
  <si>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</si>
  <si>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</si>
  <si>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</si>
  <si>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</si>
  <si>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</si>
  <si>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</si>
  <si>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</si>
  <si>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</si>
  <si>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</si>
  <si>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</si>
  <si>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</si>
  <si>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</si>
  <si>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</si>
  <si>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</si>
  <si>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</si>
  <si>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</si>
  <si>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</si>
  <si>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</si>
  <si>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</si>
  <si>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</si>
  <si>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</si>
  <si>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</si>
  <si>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</si>
  <si>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</si>
  <si>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</si>
  <si>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</si>
  <si>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</si>
  <si>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</si>
  <si>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</si>
  <si>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</si>
  <si>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</si>
  <si>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</si>
  <si>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</si>
  <si>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</si>
  <si>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</si>
  <si>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</si>
  <si>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</si>
  <si>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</si>
  <si>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</si>
  <si>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</si>
  <si>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</si>
  <si>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</si>
  <si>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</si>
  <si>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</si>
  <si>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</si>
  <si>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</si>
  <si>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</si>
  <si>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</si>
  <si>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</si>
  <si>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</si>
  <si>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</si>
  <si>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</si>
  <si>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</si>
  <si>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</si>
  <si>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</si>
  <si>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</si>
  <si>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</si>
  <si>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</si>
  <si>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</si>
  <si>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</si>
  <si>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</si>
  <si>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</si>
  <si>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</si>
  <si>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</si>
  <si>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</si>
  <si>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</si>
  <si>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</si>
  <si>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</si>
  <si>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</si>
  <si>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</si>
  <si>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</si>
  <si>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</si>
  <si>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</si>
  <si>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</si>
  <si>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</si>
  <si>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</si>
  <si>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</si>
  <si>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</si>
  <si>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</si>
  <si>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</si>
  <si>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</si>
  <si>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</si>
  <si>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</si>
  <si>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</si>
  <si>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</si>
  <si>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</si>
  <si>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</si>
  <si>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</si>
  <si>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</si>
  <si>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</si>
  <si>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</si>
  <si>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</si>
  <si>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</si>
  <si>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</si>
  <si>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</si>
  <si>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</si>
  <si>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</si>
  <si>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</si>
  <si>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</si>
  <si>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</si>
  <si>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</si>
  <si>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</si>
  <si>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</si>
  <si>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</si>
  <si>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</si>
  <si>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</si>
  <si>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</si>
  <si>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</si>
  <si>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</si>
  <si>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</si>
  <si>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</si>
  <si>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</si>
  <si>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</si>
  <si>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</si>
  <si>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</si>
  <si>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</si>
  <si>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</si>
  <si>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</si>
  <si>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</si>
  <si>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</si>
  <si>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</si>
  <si>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</si>
  <si>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</si>
  <si>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</si>
  <si>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</si>
  <si>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</si>
  <si>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</si>
  <si>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</si>
  <si>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</si>
  <si>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</si>
  <si>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</si>
  <si>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</si>
  <si>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</si>
  <si>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</si>
  <si>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</si>
  <si>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</si>
  <si>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</si>
  <si>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</si>
  <si>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</si>
  <si>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</si>
  <si>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</si>
  <si>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</si>
  <si>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</si>
  <si>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</si>
  <si>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</si>
  <si>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</si>
  <si>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</si>
  <si>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</si>
  <si>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</si>
  <si>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</si>
  <si>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</si>
  <si>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</si>
  <si>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</si>
  <si>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</si>
  <si>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</si>
  <si>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</si>
  <si>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</si>
  <si>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</si>
  <si>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</si>
  <si>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</si>
  <si>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</si>
  <si>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</si>
  <si>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</si>
  <si>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</si>
  <si>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</si>
  <si>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</si>
  <si>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</si>
  <si>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</si>
  <si>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</si>
  <si>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</si>
  <si>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</si>
  <si>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</si>
  <si>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</si>
  <si>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</si>
  <si>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</si>
  <si>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</si>
  <si>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</si>
  <si>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</si>
  <si>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</si>
  <si>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</si>
  <si>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</si>
  <si>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</si>
  <si>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</si>
  <si>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</si>
  <si>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</si>
  <si>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</si>
  <si>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</si>
  <si>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</si>
  <si>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</si>
  <si>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</si>
  <si>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</si>
  <si>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</si>
  <si>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</si>
  <si>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</si>
  <si>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</si>
  <si>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</si>
  <si>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</si>
  <si>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</si>
  <si>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</si>
  <si>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</si>
  <si>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</si>
  <si>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</si>
  <si>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</si>
  <si>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</si>
  <si>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</si>
  <si>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</si>
  <si>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</si>
  <si>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</si>
  <si>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</si>
  <si>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</si>
  <si>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</si>
  <si>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</si>
  <si>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</si>
  <si>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</si>
  <si>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</si>
  <si>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</si>
  <si>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</si>
  <si>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</si>
  <si>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</si>
  <si>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</si>
  <si>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</si>
  <si>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</si>
  <si>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</si>
  <si>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</si>
  <si>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</si>
  <si>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</si>
  <si>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</si>
  <si>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</si>
  <si>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</si>
  <si>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</si>
  <si>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</si>
  <si>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</si>
  <si>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</si>
  <si>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</si>
  <si>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</si>
  <si>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</si>
  <si>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</si>
  <si>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</si>
  <si>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</si>
  <si>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</si>
  <si>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</si>
  <si>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</si>
  <si>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</si>
  <si>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</si>
  <si>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</si>
  <si>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</si>
  <si>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</si>
  <si>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</si>
  <si>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</si>
  <si>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</si>
  <si>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</si>
  <si>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</si>
  <si>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</si>
  <si>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</si>
  <si>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</si>
  <si>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</si>
  <si>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</si>
  <si>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</si>
  <si>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</si>
  <si>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</si>
  <si>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</si>
  <si>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</si>
  <si>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</si>
  <si>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</si>
  <si>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</si>
  <si>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</si>
  <si>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</si>
  <si>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</si>
  <si>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</si>
  <si>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</si>
  <si>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</si>
  <si>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</si>
  <si>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</si>
  <si>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</si>
  <si>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</si>
  <si>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</si>
  <si>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</si>
  <si>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</si>
  <si>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</si>
  <si>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</si>
  <si>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</si>
  <si>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</si>
  <si>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</si>
  <si>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</si>
  <si>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</si>
  <si>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</si>
  <si>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</si>
  <si>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</si>
  <si>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</si>
  <si>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</si>
  <si>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</si>
  <si>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</si>
  <si>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</si>
  <si>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</si>
  <si>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</si>
  <si>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</si>
  <si>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</si>
  <si>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</si>
  <si>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</si>
  <si>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</si>
  <si>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</si>
  <si>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</si>
  <si>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</si>
  <si>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</si>
  <si>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</si>
  <si>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</si>
  <si>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</si>
  <si>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</si>
  <si>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</si>
  <si>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</si>
  <si>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</si>
  <si>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</si>
  <si>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</si>
  <si>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</si>
  <si>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</si>
  <si>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</si>
  <si>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</si>
  <si>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</si>
  <si>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</si>
  <si>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</si>
  <si>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</si>
  <si>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</si>
  <si>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</si>
  <si>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</si>
  <si>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</si>
  <si>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</si>
  <si>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</si>
  <si>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</si>
  <si>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</si>
  <si>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</si>
  <si>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</si>
  <si>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</si>
  <si>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</si>
  <si>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</si>
  <si>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</si>
  <si>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</si>
  <si>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</si>
  <si>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</si>
  <si>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</si>
  <si>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</si>
  <si>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</si>
  <si>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</si>
  <si>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</si>
  <si>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</si>
  <si>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</si>
  <si>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</si>
  <si>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</si>
  <si>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</si>
  <si>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</si>
  <si>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</si>
  <si>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</si>
  <si>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</si>
  <si>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</si>
  <si>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</si>
  <si>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</si>
  <si>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</si>
  <si>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</si>
  <si>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</si>
  <si>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</si>
  <si>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</si>
  <si>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</si>
  <si>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</si>
  <si>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</si>
  <si>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</si>
  <si>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</si>
  <si>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</si>
  <si>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</si>
  <si>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</si>
  <si>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</si>
  <si>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</si>
  <si>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</si>
  <si>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</si>
  <si>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</si>
  <si>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</si>
  <si>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</si>
  <si>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</si>
  <si>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</si>
  <si>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</si>
  <si>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</si>
  <si>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</si>
  <si>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</si>
  <si>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</si>
  <si>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</si>
  <si>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</si>
  <si>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</si>
  <si>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</si>
  <si>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</si>
  <si>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</si>
  <si>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</si>
  <si>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</si>
  <si>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</si>
  <si>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</si>
  <si>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</si>
  <si>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</si>
  <si>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</si>
  <si>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</si>
  <si>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</si>
  <si>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</si>
  <si>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</si>
  <si>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</si>
  <si>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</si>
  <si>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</si>
  <si>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</si>
  <si>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</si>
  <si>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</si>
  <si>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</si>
  <si>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</si>
  <si>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</si>
  <si>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</si>
  <si>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</si>
  <si>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</si>
  <si>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</si>
  <si>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</si>
  <si>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</si>
  <si>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</si>
  <si>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</si>
  <si>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</si>
  <si>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</si>
  <si>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</si>
  <si>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</si>
  <si>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</si>
  <si>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</si>
  <si>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</si>
  <si>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</si>
  <si>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</si>
  <si>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</si>
  <si>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</si>
  <si>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</si>
  <si>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</si>
  <si>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</si>
  <si>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</si>
  <si>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</si>
  <si>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</si>
  <si>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</si>
  <si>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</si>
  <si>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</si>
  <si>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</si>
  <si>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</si>
  <si>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</si>
  <si>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</si>
  <si>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</si>
  <si>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</si>
  <si>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</si>
  <si>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</si>
  <si>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</si>
  <si>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</si>
  <si>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</si>
  <si>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</si>
  <si>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</si>
  <si>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</si>
  <si>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</si>
  <si>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</si>
  <si>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</si>
  <si>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</si>
  <si>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</si>
  <si>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</si>
  <si>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</si>
  <si>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</si>
  <si>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</si>
  <si>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</si>
  <si>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</si>
  <si>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</si>
  <si>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</si>
  <si>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</si>
  <si>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</si>
  <si>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</si>
  <si>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</si>
  <si>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</si>
  <si>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</si>
  <si>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</si>
  <si>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</si>
  <si>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</si>
  <si>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</si>
  <si>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</si>
  <si>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</si>
  <si>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</si>
  <si>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</si>
  <si>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</si>
  <si>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</si>
  <si>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</si>
  <si>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</si>
  <si>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</si>
  <si>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</si>
  <si>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</si>
  <si>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</si>
  <si>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</si>
  <si>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</si>
  <si>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</si>
  <si>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</si>
  <si>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</si>
  <si>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</si>
  <si>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</si>
  <si>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</si>
  <si>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</si>
  <si>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</si>
  <si>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</si>
  <si>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</si>
  <si>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</si>
  <si>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</si>
  <si>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</si>
  <si>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</si>
  <si>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</si>
  <si>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</si>
  <si>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</si>
  <si>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</si>
  <si>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</si>
  <si>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</si>
  <si>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</si>
  <si>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</si>
  <si>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</si>
  <si>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</si>
  <si>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</si>
  <si>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</si>
  <si>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</si>
  <si>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</si>
  <si>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</si>
  <si>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</si>
  <si>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</si>
  <si>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</si>
  <si>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</si>
  <si>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</si>
  <si>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</si>
  <si>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</si>
  <si>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</si>
  <si>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</si>
  <si>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</si>
  <si>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</si>
  <si>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</si>
  <si>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</si>
  <si>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</si>
  <si>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</si>
  <si>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</si>
  <si>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</si>
  <si>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</si>
  <si>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</si>
  <si>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</si>
  <si>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</si>
  <si>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</si>
  <si>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</si>
  <si>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</si>
  <si>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</si>
  <si>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</si>
  <si>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</si>
  <si>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</si>
  <si>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</si>
  <si>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</si>
  <si>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</si>
  <si>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</si>
  <si>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</si>
  <si>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</si>
  <si>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</si>
  <si>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</si>
  <si>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</si>
  <si>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</si>
  <si>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</si>
  <si>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</si>
  <si>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</si>
  <si>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</si>
  <si>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</si>
  <si>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</si>
  <si>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</si>
  <si>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</si>
  <si>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</si>
  <si>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</si>
  <si>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</si>
  <si>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</si>
  <si>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</si>
  <si>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</si>
  <si>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</si>
  <si>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</si>
  <si>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</si>
  <si>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</si>
  <si>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</si>
  <si>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</si>
  <si>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</si>
  <si>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</si>
  <si>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</si>
  <si>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</si>
  <si>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</si>
  <si>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</si>
  <si>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</si>
  <si>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</si>
  <si>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</si>
  <si>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</si>
  <si>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</si>
  <si>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</si>
  <si>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</si>
  <si>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</si>
  <si>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</si>
  <si>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</si>
  <si>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</si>
  <si>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</si>
  <si>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</si>
  <si>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</si>
  <si>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</si>
  <si>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</si>
  <si>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</si>
  <si>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</si>
  <si>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</si>
  <si>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</si>
  <si>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</si>
  <si>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</si>
  <si>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</si>
  <si>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</si>
  <si>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</si>
  <si>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</si>
  <si>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</si>
  <si>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</si>
  <si>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</si>
  <si>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</si>
  <si>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</si>
  <si>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</si>
  <si>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</si>
  <si>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</si>
  <si>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</si>
  <si>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</si>
  <si>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</si>
  <si>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</si>
  <si>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</si>
  <si>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</si>
  <si>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</si>
  <si>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</si>
  <si>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</si>
  <si>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</si>
  <si>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</si>
  <si>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</si>
  <si>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</si>
  <si>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</si>
  <si>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</si>
  <si>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</si>
  <si>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</si>
  <si>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</si>
  <si>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</si>
  <si>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</si>
  <si>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</si>
  <si>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</si>
  <si>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</si>
  <si>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</si>
  <si>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</si>
  <si>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</si>
  <si>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</si>
  <si>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</si>
  <si>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</si>
  <si>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</si>
  <si>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</si>
  <si>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</si>
  <si>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</si>
  <si>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</si>
  <si>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</si>
  <si>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</si>
  <si>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</si>
  <si>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</si>
  <si>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</si>
  <si>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</si>
  <si>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</si>
  <si>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</si>
  <si>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</si>
  <si>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</si>
  <si>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</si>
  <si>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</si>
  <si>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</si>
  <si>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</si>
  <si>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</si>
  <si>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</si>
  <si>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</si>
  <si>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</si>
  <si>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</si>
  <si>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</si>
  <si>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</si>
  <si>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</si>
  <si>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</si>
  <si>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</si>
  <si>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</si>
  <si>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</si>
  <si>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</si>
  <si>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</si>
  <si>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</si>
  <si>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</si>
  <si>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</si>
  <si>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</si>
  <si>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</si>
  <si>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</si>
  <si>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</si>
  <si>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</si>
  <si>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</si>
  <si>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</si>
  <si>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</si>
  <si>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</si>
  <si>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</si>
  <si>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</si>
  <si>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</si>
  <si>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</si>
  <si>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</si>
  <si>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</si>
  <si>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</si>
  <si>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</si>
  <si>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</si>
  <si>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</si>
  <si>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</si>
  <si>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</si>
  <si>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</si>
  <si>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</si>
  <si>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</si>
  <si>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</si>
  <si>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</si>
  <si>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</si>
  <si>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</si>
  <si>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</si>
  <si>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</si>
  <si>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</si>
  <si>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</si>
  <si>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</si>
  <si>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</si>
  <si>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</si>
  <si>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</si>
  <si>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</si>
  <si>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</si>
  <si>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</si>
  <si>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</si>
  <si>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</si>
  <si>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</si>
  <si>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</si>
  <si>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</si>
  <si>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</si>
  <si>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</si>
  <si>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</si>
  <si>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</si>
  <si>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</si>
  <si>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</si>
  <si>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</si>
  <si>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</si>
  <si>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</si>
  <si>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</si>
  <si>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</si>
  <si>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</si>
  <si>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</si>
  <si>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</si>
  <si>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</si>
  <si>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</si>
  <si>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</si>
  <si>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</si>
  <si>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</si>
  <si>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</si>
  <si>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</si>
  <si>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</si>
  <si>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</si>
  <si>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</si>
  <si>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</si>
  <si>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</si>
  <si>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</si>
  <si>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</si>
  <si>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</si>
  <si>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</si>
  <si>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</si>
  <si>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</si>
  <si>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</si>
  <si>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</si>
  <si>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</si>
  <si>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</si>
  <si>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</si>
  <si>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</si>
  <si>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</si>
  <si>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</si>
  <si>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</si>
  <si>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</si>
  <si>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</si>
  <si>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</si>
  <si>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</si>
  <si>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</si>
  <si>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</si>
  <si>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</si>
  <si>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</si>
  <si>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</si>
  <si>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</si>
  <si>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</si>
  <si>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</si>
  <si>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</si>
  <si>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</si>
  <si>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</si>
  <si>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</si>
  <si>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</si>
  <si>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</si>
  <si>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</si>
  <si>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</si>
  <si>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</si>
  <si>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</si>
  <si>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</si>
  <si>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</si>
  <si>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</si>
  <si>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</si>
  <si>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</si>
  <si>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</si>
  <si>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</si>
  <si>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</si>
  <si>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</si>
  <si>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</si>
  <si>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</si>
  <si>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</si>
  <si>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</si>
  <si>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</si>
  <si>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</si>
  <si>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</si>
  <si>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</si>
  <si>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</si>
  <si>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</si>
  <si>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</si>
  <si>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</si>
  <si>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</si>
  <si>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</si>
  <si>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</si>
  <si>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</si>
  <si>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</si>
  <si>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</si>
  <si>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</si>
  <si>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</si>
  <si>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</si>
  <si>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</si>
  <si>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</si>
  <si>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</si>
  <si>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</si>
  <si>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</si>
  <si>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</si>
  <si>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</si>
  <si>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</si>
  <si>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</si>
  <si>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</si>
  <si>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</si>
  <si>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</si>
  <si>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</si>
  <si>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</si>
  <si>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</si>
  <si>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</si>
  <si>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</si>
  <si>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</si>
  <si>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</si>
  <si>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</si>
  <si>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</si>
  <si>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</si>
  <si>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</si>
  <si>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</si>
  <si>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</si>
  <si>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</si>
  <si>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</si>
  <si>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</si>
  <si>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</si>
  <si>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</si>
  <si>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</si>
  <si>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</si>
  <si>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</si>
  <si>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</si>
  <si>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</si>
  <si>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</si>
  <si>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</si>
  <si>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</si>
  <si>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</si>
  <si>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</si>
  <si>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</si>
  <si>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</si>
  <si>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</si>
  <si>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</si>
  <si>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</si>
  <si>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</si>
  <si>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</si>
  <si>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</si>
  <si>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</si>
  <si>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</si>
  <si>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</si>
  <si>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</si>
  <si>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</si>
  <si>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</si>
  <si>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</si>
  <si>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</si>
  <si>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</si>
  <si>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</si>
  <si>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</si>
  <si>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</si>
  <si>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</si>
  <si>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</si>
  <si>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</si>
  <si>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</si>
  <si>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</si>
  <si>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</si>
  <si>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</si>
  <si>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</si>
  <si>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</si>
  <si>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</si>
  <si>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</si>
  <si>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</si>
  <si>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</si>
  <si>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</si>
  <si>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</si>
  <si>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</si>
  <si>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</si>
  <si>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</si>
  <si>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</si>
  <si>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</si>
  <si>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</si>
  <si>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</si>
  <si>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</si>
  <si>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</si>
  <si>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</si>
  <si>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</si>
  <si>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</si>
  <si>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</si>
  <si>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</si>
  <si>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</si>
  <si>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</si>
  <si>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</si>
  <si>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</si>
  <si>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</si>
  <si>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</si>
  <si>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</si>
  <si>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</si>
  <si>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</si>
  <si>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</si>
  <si>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</si>
  <si>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</si>
  <si>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</si>
  <si>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</si>
  <si>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</si>
  <si>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</si>
  <si>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</si>
  <si>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</si>
  <si>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</si>
  <si>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</si>
  <si>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</si>
  <si>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</si>
  <si>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</si>
  <si>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</si>
  <si>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</si>
  <si>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</si>
  <si>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</si>
  <si>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</si>
  <si>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</si>
  <si>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</si>
  <si>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</si>
  <si>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</si>
  <si>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</si>
  <si>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</si>
  <si>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</si>
  <si>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</si>
  <si>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</si>
  <si>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</si>
  <si>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</si>
  <si>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</si>
  <si>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</si>
  <si>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</si>
  <si>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</si>
  <si>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</si>
  <si>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</si>
  <si>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</si>
  <si>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</si>
  <si>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</si>
  <si>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</si>
  <si>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</si>
  <si>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</si>
  <si>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</si>
  <si>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</si>
  <si>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</si>
  <si>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</si>
  <si>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</si>
  <si>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</si>
  <si>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</si>
  <si>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</si>
  <si>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</si>
  <si>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</si>
  <si>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</si>
  <si>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</si>
  <si>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</si>
  <si>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</si>
  <si>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</si>
  <si>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</si>
  <si>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</si>
  <si>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</si>
  <si>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</si>
  <si>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</si>
  <si>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</si>
  <si>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</si>
  <si>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</si>
  <si>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</si>
  <si>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</si>
  <si>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</si>
  <si>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</si>
  <si>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</si>
  <si>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</si>
  <si>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</si>
  <si>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</si>
  <si>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</si>
  <si>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</si>
  <si>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</si>
  <si>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</si>
  <si>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</si>
  <si>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</si>
  <si>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</si>
  <si>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</si>
  <si>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</si>
  <si>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</si>
  <si>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</si>
  <si>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</si>
  <si>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</si>
  <si>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</si>
  <si>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</si>
  <si>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</si>
  <si>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</si>
  <si>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</si>
  <si>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</si>
  <si>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</si>
  <si>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</si>
  <si>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</si>
  <si>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</si>
  <si>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</si>
  <si>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</si>
  <si>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</si>
  <si>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</si>
  <si>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</si>
  <si>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</si>
  <si>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</si>
  <si>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</si>
  <si>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</si>
  <si>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</si>
  <si>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</si>
  <si>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</si>
  <si>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</si>
  <si>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</si>
  <si>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</si>
  <si>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</si>
  <si>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</si>
  <si>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</si>
  <si>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</si>
  <si>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</si>
  <si>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</si>
  <si>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</si>
  <si>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</si>
  <si>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</si>
  <si>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</si>
  <si>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</si>
  <si>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</si>
  <si>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</si>
  <si>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</si>
  <si>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</si>
  <si>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</si>
  <si>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</si>
  <si>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</si>
  <si>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</si>
  <si>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</si>
  <si>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</si>
  <si>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</si>
  <si>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</si>
  <si>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</si>
  <si>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</si>
  <si>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</si>
  <si>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</si>
  <si>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</si>
  <si>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</si>
  <si>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</si>
  <si>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</si>
  <si>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</si>
  <si>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</si>
  <si>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</si>
  <si>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</si>
  <si>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</si>
  <si>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</si>
  <si>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</si>
  <si>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</si>
  <si>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</si>
  <si>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</si>
  <si>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</si>
  <si>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</si>
  <si>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</si>
  <si>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</si>
  <si>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</si>
  <si>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</si>
  <si>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</si>
  <si>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</si>
  <si>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</si>
  <si>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</si>
  <si>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</si>
  <si>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</si>
  <si>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</si>
  <si>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</si>
  <si>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</si>
  <si>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</si>
  <si>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</si>
  <si>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</si>
  <si>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</si>
  <si>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</si>
  <si>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</si>
  <si>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</si>
  <si>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</si>
  <si>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</si>
  <si>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</si>
  <si>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</si>
  <si>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</si>
  <si>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</si>
  <si>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</si>
  <si>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</si>
  <si>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</si>
  <si>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</si>
  <si>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</si>
  <si>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</si>
  <si>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</si>
  <si>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</si>
  <si>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</si>
  <si>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</si>
  <si>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</si>
  <si>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</si>
  <si>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</si>
  <si>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</si>
  <si>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</si>
  <si>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</si>
  <si>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</si>
  <si>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</si>
  <si>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</si>
  <si>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</si>
  <si>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</si>
  <si>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</si>
  <si>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</si>
  <si>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</si>
  <si>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</si>
  <si>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</si>
  <si>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</si>
  <si>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</si>
  <si>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</si>
  <si>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</si>
  <si>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</si>
  <si>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</si>
  <si>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</si>
  <si>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</si>
  <si>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</si>
  <si>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</si>
  <si>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</si>
  <si>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</si>
  <si>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</si>
  <si>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</si>
  <si>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</si>
  <si>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</si>
  <si>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</si>
  <si>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</si>
  <si>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</si>
  <si>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</si>
  <si>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</si>
  <si>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</si>
  <si>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</si>
  <si>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</si>
  <si>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</si>
  <si>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</si>
  <si>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</si>
  <si>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</si>
  <si>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</si>
  <si>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</si>
  <si>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</si>
  <si>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</si>
  <si>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</si>
  <si>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</si>
  <si>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</si>
  <si>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</si>
  <si>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</si>
  <si>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</si>
  <si>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</si>
  <si>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</si>
  <si>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</si>
  <si>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</si>
  <si>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</si>
  <si>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</si>
  <si>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</si>
  <si>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</si>
  <si>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</si>
  <si>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</si>
  <si>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</si>
  <si>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</si>
  <si>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</si>
  <si>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</si>
  <si>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</si>
  <si>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</si>
  <si>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</si>
  <si>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</si>
  <si>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</si>
  <si>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</si>
  <si>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</si>
  <si>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</si>
  <si>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</si>
  <si>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</si>
  <si>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</si>
  <si>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</si>
  <si>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</si>
  <si>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</si>
  <si>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</si>
  <si>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</si>
  <si>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</si>
  <si>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</si>
  <si>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</si>
  <si>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</si>
  <si>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</si>
  <si>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</si>
  <si>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</si>
  <si>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</si>
  <si>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</si>
  <si>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</si>
  <si>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</si>
  <si>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</si>
  <si>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</si>
  <si>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</si>
  <si>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</si>
  <si>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</si>
  <si>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</si>
  <si>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</si>
  <si>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</si>
  <si>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</si>
  <si>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</si>
  <si>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</si>
  <si>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</si>
  <si>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</si>
  <si>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</si>
  <si>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</si>
  <si>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</si>
  <si>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</si>
  <si>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</si>
  <si>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</si>
  <si>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</si>
  <si>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</si>
  <si>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</si>
  <si>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</si>
  <si>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</si>
  <si>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</si>
  <si>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</si>
  <si>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</si>
  <si>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</si>
  <si>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</si>
  <si>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</si>
  <si>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</si>
  <si>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</si>
  <si>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</si>
  <si>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</si>
  <si>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</si>
  <si>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</si>
  <si>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</si>
  <si>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</si>
  <si>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</si>
  <si>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</si>
  <si>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</si>
  <si>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</si>
  <si>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</si>
  <si>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</si>
  <si>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</si>
  <si>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</si>
  <si>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</si>
  <si>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</si>
  <si>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</si>
  <si>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</si>
  <si>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</si>
  <si>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</si>
  <si>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</si>
  <si>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</si>
  <si>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</si>
  <si>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</si>
  <si>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</si>
  <si>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</si>
  <si>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</si>
  <si>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</si>
  <si>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</si>
  <si>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</si>
  <si>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</si>
  <si>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</si>
  <si>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</si>
  <si>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</si>
  <si>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</si>
  <si>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</si>
  <si>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</si>
  <si>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</si>
  <si>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</si>
  <si>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</si>
  <si>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</si>
  <si>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</si>
  <si>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</si>
  <si>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</si>
  <si>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</si>
  <si>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</si>
  <si>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</si>
  <si>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</si>
  <si>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</si>
  <si>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</si>
  <si>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</si>
  <si>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</si>
  <si>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</si>
  <si>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</si>
  <si>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</si>
  <si>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</si>
  <si>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</si>
  <si>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</si>
  <si>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</si>
  <si>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</si>
  <si>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</si>
  <si>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</si>
  <si>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</si>
  <si>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</si>
  <si>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</si>
  <si>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</si>
  <si>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</si>
  <si>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</si>
  <si>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</si>
  <si>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</si>
  <si>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</si>
  <si>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</si>
  <si>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</si>
  <si>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</si>
  <si>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</si>
  <si>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</si>
  <si>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</si>
  <si>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</si>
  <si>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</si>
  <si>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</si>
  <si>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</si>
  <si>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</si>
  <si>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</si>
  <si>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</si>
  <si>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</si>
  <si>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</si>
  <si>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</si>
  <si>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</si>
  <si>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</si>
  <si>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</si>
  <si>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</si>
  <si>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</si>
  <si>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</si>
  <si>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</si>
  <si>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</si>
  <si>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</si>
  <si>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</si>
  <si>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</si>
  <si>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</si>
  <si>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</si>
  <si>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</si>
  <si>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</si>
  <si>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</si>
  <si>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</si>
  <si>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</si>
  <si>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</si>
  <si>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</si>
  <si>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</si>
  <si>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</si>
  <si>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</si>
  <si>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</si>
  <si>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</si>
  <si>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</si>
  <si>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</si>
  <si>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</si>
  <si>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</si>
  <si>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</si>
  <si>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</si>
  <si>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</si>
  <si>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</si>
  <si>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</si>
  <si>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</si>
  <si>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</si>
  <si>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</si>
  <si>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</si>
  <si>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</si>
  <si>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</si>
  <si>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</si>
  <si>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</si>
  <si>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</si>
  <si>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</si>
  <si>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</si>
  <si>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</si>
  <si>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</si>
  <si>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</si>
  <si>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</si>
  <si>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</si>
  <si>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</si>
  <si>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</si>
  <si>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</si>
  <si>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</si>
  <si>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</si>
  <si>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</si>
  <si>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</si>
  <si>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</si>
  <si>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</si>
  <si>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</si>
  <si>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</si>
  <si>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</si>
  <si>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</si>
  <si>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</si>
  <si>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</si>
  <si>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</si>
  <si>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</si>
  <si>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</si>
  <si>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</si>
  <si>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</si>
  <si>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</si>
  <si>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</si>
  <si>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</si>
  <si>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</si>
  <si>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</si>
  <si>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</si>
  <si>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</si>
  <si>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</si>
  <si>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</si>
  <si>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</si>
  <si>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</si>
  <si>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</si>
  <si>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</si>
  <si>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</si>
  <si>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</si>
  <si>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</si>
  <si>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</si>
  <si>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</si>
  <si>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</si>
  <si>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</si>
  <si>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</si>
  <si>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</si>
  <si>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</si>
  <si>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</si>
  <si>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</si>
  <si>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</si>
  <si>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</si>
  <si>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</si>
  <si>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</si>
  <si>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</si>
  <si>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</si>
  <si>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</si>
  <si>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</si>
  <si>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</si>
  <si>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</si>
  <si>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</si>
  <si>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</si>
  <si>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</si>
  <si>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</si>
  <si>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</si>
  <si>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</si>
  <si>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</si>
  <si>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</si>
  <si>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</si>
  <si>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</si>
  <si>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</si>
  <si>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</si>
  <si>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</si>
  <si>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</si>
  <si>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</si>
  <si>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</si>
  <si>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</si>
  <si>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</si>
  <si>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</si>
  <si>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</si>
  <si>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</si>
  <si>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</si>
  <si>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</si>
  <si>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</si>
  <si>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</si>
  <si>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</si>
  <si>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</si>
  <si>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</si>
  <si>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</si>
  <si>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</si>
  <si>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</si>
  <si>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</si>
  <si>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</si>
  <si>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</si>
  <si>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</si>
  <si>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</si>
  <si>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</si>
  <si>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</si>
  <si>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</si>
  <si>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</si>
  <si>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</si>
  <si>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</si>
  <si>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</si>
  <si>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</si>
  <si>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</si>
  <si>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</si>
  <si>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</si>
  <si>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</si>
  <si>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</si>
  <si>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</si>
  <si>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</si>
  <si>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</si>
  <si>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</si>
  <si>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</si>
  <si>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</si>
  <si>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</si>
  <si>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</si>
  <si>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</si>
  <si>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</si>
  <si>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</si>
  <si>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</si>
  <si>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</si>
  <si>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</si>
  <si>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</si>
  <si>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</si>
  <si>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</si>
  <si>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</si>
  <si>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</si>
  <si>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</si>
  <si>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</si>
  <si>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</si>
  <si>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</si>
  <si>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</si>
  <si>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</si>
  <si>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</si>
  <si>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</si>
  <si>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</si>
  <si>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</si>
  <si>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</si>
  <si>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</si>
  <si>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</si>
  <si>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</si>
  <si>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</si>
  <si>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</si>
  <si>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</si>
  <si>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</si>
  <si>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</si>
  <si>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</si>
  <si>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</si>
  <si>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</si>
  <si>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</si>
  <si>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</si>
  <si>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</si>
  <si>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</si>
  <si>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</si>
  <si>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</si>
  <si>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</si>
  <si>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</si>
  <si>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</si>
  <si>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</si>
  <si>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</si>
  <si>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</si>
  <si>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</si>
  <si>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</si>
  <si>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</si>
  <si>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</si>
  <si>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</si>
  <si>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</si>
  <si>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</si>
  <si>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</si>
  <si>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</si>
  <si>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</si>
  <si>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</si>
  <si>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</si>
  <si>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</si>
  <si>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</si>
  <si>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</si>
  <si>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</si>
  <si>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</si>
  <si>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</si>
  <si>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</si>
  <si>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</si>
  <si>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</si>
  <si>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</si>
  <si>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</si>
  <si>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</si>
  <si>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</si>
  <si>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</si>
  <si>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</si>
  <si>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</si>
  <si>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</si>
  <si>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</si>
  <si>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</si>
  <si>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</si>
  <si>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</si>
  <si>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</si>
  <si>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</si>
  <si>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</si>
  <si>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</si>
  <si>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</si>
  <si>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</si>
  <si>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</si>
  <si>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</si>
  <si>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</si>
  <si>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</si>
  <si>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</si>
  <si>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</si>
  <si>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</si>
  <si>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</si>
  <si>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</si>
  <si>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</si>
  <si>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</si>
  <si>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</si>
  <si>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</si>
  <si>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</si>
  <si>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</si>
  <si>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</si>
  <si>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</si>
  <si>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</si>
  <si>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</si>
  <si>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</si>
  <si>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</si>
  <si>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</si>
  <si>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</si>
  <si>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</si>
  <si>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</si>
  <si>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</si>
  <si>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</si>
  <si>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</si>
  <si>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</si>
  <si>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</si>
  <si>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</si>
  <si>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</si>
  <si>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</si>
  <si>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</si>
  <si>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</si>
  <si>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</si>
  <si>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</si>
  <si>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</si>
  <si>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</si>
  <si>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</si>
  <si>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</si>
  <si>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</si>
  <si>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</si>
  <si>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</si>
  <si>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</si>
  <si>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</si>
  <si>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</si>
  <si>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</si>
  <si>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</si>
  <si>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</si>
  <si>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</si>
  <si>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</si>
  <si>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</si>
  <si>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</si>
  <si>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</si>
  <si>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</si>
  <si>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</si>
  <si>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</si>
  <si>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</si>
  <si>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</si>
  <si>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</si>
  <si>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</si>
  <si>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</si>
  <si>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</si>
  <si>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</si>
  <si>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</si>
  <si>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</si>
  <si>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</si>
  <si>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</si>
  <si>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</si>
  <si>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</si>
  <si>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</si>
  <si>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</si>
  <si>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</si>
  <si>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</si>
  <si>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</si>
  <si>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</si>
  <si>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</si>
  <si>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</si>
  <si>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</si>
  <si>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</si>
  <si>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</si>
  <si>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</si>
  <si>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</si>
  <si>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</si>
  <si>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</si>
  <si>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</si>
  <si>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</si>
  <si>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</si>
  <si>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</si>
  <si>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</si>
  <si>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</si>
  <si>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</si>
  <si>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</si>
  <si>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</si>
  <si>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</si>
  <si>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</si>
  <si>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</si>
  <si>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</si>
  <si>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</si>
  <si>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</si>
  <si>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</si>
  <si>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</si>
  <si>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</si>
  <si>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</si>
  <si>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</si>
  <si>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</si>
  <si>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</si>
  <si>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</si>
  <si>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</si>
  <si>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</si>
  <si>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</si>
  <si>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</si>
  <si>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</si>
  <si>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</si>
  <si>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</si>
  <si>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</si>
  <si>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</si>
  <si>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</si>
  <si>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</si>
  <si>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</si>
  <si>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</si>
  <si>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</si>
  <si>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</si>
  <si>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</si>
  <si>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</si>
  <si>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</si>
  <si>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</si>
  <si>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</si>
  <si>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</si>
  <si>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</si>
  <si>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</si>
  <si>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</si>
  <si>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</si>
  <si>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</si>
  <si>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</si>
  <si>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</si>
  <si>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</si>
  <si>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</si>
  <si>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</si>
  <si>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</si>
  <si>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</si>
  <si>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</si>
  <si>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</si>
  <si>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</si>
  <si>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</si>
  <si>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</si>
  <si>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</si>
  <si>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</si>
  <si>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</si>
  <si>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</si>
  <si>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</si>
  <si>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</si>
  <si>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</si>
  <si>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</si>
  <si>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</si>
  <si>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</si>
  <si>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</si>
  <si>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</si>
  <si>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</si>
  <si>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</si>
  <si>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</si>
  <si>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</si>
  <si>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</si>
  <si>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</si>
  <si>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</si>
  <si>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</si>
  <si>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</si>
  <si>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</si>
  <si>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</si>
  <si>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</si>
  <si>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</si>
  <si>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</si>
  <si>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</si>
  <si>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</si>
  <si>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</si>
  <si>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</si>
  <si>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</si>
  <si>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</si>
  <si>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</si>
  <si>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</si>
  <si>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</si>
  <si>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</si>
  <si>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</si>
  <si>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</si>
  <si>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</si>
  <si>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</si>
  <si>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</si>
  <si>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</si>
  <si>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</si>
  <si>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</si>
  <si>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</si>
  <si>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</si>
  <si>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</si>
  <si>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</si>
  <si>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</si>
  <si>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</si>
  <si>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</si>
  <si>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</si>
  <si>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</si>
  <si>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</si>
  <si>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</si>
  <si>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</si>
  <si>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</si>
  <si>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</si>
  <si>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</si>
  <si>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</si>
  <si>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</si>
  <si>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</si>
  <si>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</si>
  <si>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</si>
  <si>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</si>
  <si>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</si>
  <si>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</si>
  <si>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</si>
  <si>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</si>
  <si>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</si>
  <si>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</si>
  <si>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</si>
  <si>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</si>
  <si>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</si>
  <si>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</si>
  <si>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</si>
  <si>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</si>
  <si>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</si>
  <si>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</si>
  <si>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</si>
  <si>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</si>
  <si>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</si>
  <si>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</si>
  <si>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</si>
  <si>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</si>
  <si>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</si>
  <si>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</si>
  <si>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</si>
  <si>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</si>
  <si>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</si>
  <si>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</si>
  <si>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</si>
  <si>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</si>
  <si>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</si>
  <si>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</si>
  <si>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</si>
  <si>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</si>
  <si>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</si>
  <si>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</si>
  <si>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</si>
  <si>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</si>
  <si>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</si>
  <si>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</si>
  <si>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</si>
  <si>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</si>
  <si>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</si>
  <si>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</si>
  <si>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</si>
  <si>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</si>
  <si>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</si>
  <si>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</si>
  <si>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</si>
  <si>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</si>
  <si>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</si>
  <si>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</si>
  <si>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</si>
  <si>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</si>
  <si>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</si>
  <si>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</si>
  <si>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</si>
  <si>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</si>
  <si>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</si>
  <si>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</si>
  <si>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</si>
  <si>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</si>
  <si>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</si>
  <si>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</si>
  <si>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</si>
  <si>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</si>
  <si>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</si>
  <si>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</si>
  <si>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</si>
  <si>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</si>
  <si>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</si>
  <si>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</si>
  <si>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</si>
  <si>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</si>
  <si>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</si>
  <si>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</si>
  <si>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</si>
  <si>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</si>
  <si>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</si>
  <si>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</si>
  <si>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</si>
  <si>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</si>
  <si>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</si>
  <si>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</si>
  <si>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</si>
  <si>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</si>
  <si>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</si>
  <si>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</si>
  <si>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</si>
  <si>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</si>
  <si>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</si>
  <si>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</si>
  <si>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</si>
  <si>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</si>
  <si>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</si>
  <si>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</si>
  <si>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</si>
  <si>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</si>
  <si>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</si>
  <si>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</si>
  <si>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</si>
  <si>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</si>
  <si>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</si>
  <si>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</si>
  <si>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</si>
  <si>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</si>
  <si>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</si>
  <si>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</si>
  <si>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</si>
  <si>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</si>
  <si>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</si>
  <si>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</si>
  <si>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</si>
  <si>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</si>
  <si>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</si>
  <si>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</si>
  <si>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</si>
  <si>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</si>
  <si>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</si>
  <si>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</si>
  <si>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</si>
  <si>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</si>
  <si>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</si>
  <si>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</si>
  <si>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</si>
  <si>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</si>
  <si>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</si>
  <si>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</si>
  <si>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</si>
  <si>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</si>
  <si>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</si>
  <si>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</si>
  <si>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</si>
  <si>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</si>
  <si>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</si>
  <si>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</si>
  <si>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</si>
  <si>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</si>
  <si>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</si>
  <si>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</si>
  <si>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</si>
  <si>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</si>
  <si>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</si>
  <si>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</si>
  <si>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</si>
  <si>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</si>
  <si>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</si>
  <si>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</si>
  <si>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</si>
  <si>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</si>
  <si>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</si>
  <si>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</si>
  <si>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</si>
  <si>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</si>
  <si>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</si>
  <si>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</si>
  <si>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</si>
  <si>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</si>
  <si>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</si>
  <si>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</si>
  <si>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</si>
  <si>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</si>
  <si>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</si>
  <si>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</si>
  <si>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</si>
  <si>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</si>
  <si>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</si>
  <si>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</si>
  <si>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</si>
  <si>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</si>
  <si>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</si>
  <si>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</si>
  <si>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</si>
  <si>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</si>
  <si>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</si>
  <si>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</si>
  <si>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</si>
  <si>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</si>
  <si>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</si>
  <si>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</si>
  <si>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</si>
  <si>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</si>
  <si>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</si>
  <si>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</si>
  <si>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</si>
  <si>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</si>
  <si>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</si>
  <si>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</si>
  <si>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</si>
  <si>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</si>
  <si>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</si>
  <si>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</si>
  <si>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</si>
  <si>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</si>
  <si>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</si>
  <si>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</si>
  <si>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</si>
  <si>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</si>
  <si>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</si>
  <si>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</si>
  <si>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</si>
  <si>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</si>
  <si>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</si>
  <si>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</si>
  <si>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</si>
  <si>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</si>
  <si>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</si>
  <si>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</si>
  <si>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</si>
  <si>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</si>
  <si>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</si>
  <si>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</si>
  <si>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</si>
  <si>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</si>
  <si>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</si>
  <si>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</si>
  <si>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</si>
  <si>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</si>
  <si>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</si>
  <si>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</si>
  <si>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</si>
  <si>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</si>
  <si>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</si>
  <si>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</si>
  <si>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</si>
  <si>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</si>
  <si>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</si>
  <si>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</si>
  <si>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</si>
  <si>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</si>
  <si>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</si>
  <si>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</si>
  <si>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</si>
  <si>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</si>
  <si>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</si>
  <si>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</si>
  <si>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</si>
  <si>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</si>
  <si>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</si>
  <si>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</si>
  <si>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</si>
  <si>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</si>
  <si>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</si>
  <si>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</si>
  <si>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</si>
  <si>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</si>
  <si>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</si>
  <si>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</si>
  <si>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</si>
  <si>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</si>
  <si>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</si>
  <si>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</si>
  <si>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</si>
  <si>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</si>
  <si>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</si>
  <si>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</si>
  <si>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</si>
  <si>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</si>
  <si>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</si>
  <si>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</si>
  <si>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</si>
  <si>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</si>
  <si>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</si>
  <si>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</si>
  <si>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</si>
  <si>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</si>
  <si>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</si>
  <si>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</si>
  <si>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</si>
  <si>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</si>
  <si>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</si>
  <si>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</si>
  <si>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</si>
  <si>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</si>
  <si>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</si>
  <si>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</si>
  <si>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</si>
  <si>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</si>
  <si>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</si>
  <si>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</si>
  <si>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</si>
  <si>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</si>
  <si>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</si>
  <si>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</si>
  <si>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</si>
  <si>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</si>
  <si>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</si>
  <si>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</si>
  <si>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</si>
  <si>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</si>
  <si>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</si>
  <si>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</si>
  <si>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</si>
  <si>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</si>
  <si>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</si>
  <si>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</si>
  <si>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</si>
  <si>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</si>
  <si>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</si>
  <si>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</si>
  <si>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</si>
  <si>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</si>
  <si>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</si>
  <si>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</si>
  <si>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</si>
  <si>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</si>
  <si>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</si>
  <si>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</si>
  <si>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</si>
  <si>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</si>
  <si>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</si>
  <si>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</si>
  <si>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</si>
  <si>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</si>
  <si>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</si>
  <si>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</si>
  <si>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</si>
  <si>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</si>
  <si>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</si>
  <si>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</si>
  <si>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</si>
  <si>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</si>
  <si>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</si>
  <si>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</si>
  <si>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</si>
  <si>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</si>
  <si>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</si>
  <si>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</si>
  <si>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</si>
  <si>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</si>
  <si>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</si>
  <si>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</si>
  <si>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</si>
  <si>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</si>
  <si>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</si>
  <si>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</si>
  <si>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</si>
  <si>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</si>
  <si>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</si>
  <si>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</si>
  <si>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</si>
  <si>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</si>
  <si>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</si>
  <si>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</si>
  <si>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</si>
  <si>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</si>
  <si>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</si>
  <si>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</si>
  <si>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</si>
  <si>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</si>
  <si>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</si>
  <si>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</si>
  <si>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</si>
  <si>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</si>
  <si>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</si>
  <si>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</si>
  <si>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</si>
  <si>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</si>
  <si>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</si>
  <si>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</si>
  <si>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</si>
  <si>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</si>
  <si>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</si>
  <si>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</si>
  <si>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</si>
  <si>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</si>
  <si>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</si>
  <si>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</si>
  <si>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</si>
  <si>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</si>
  <si>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</si>
  <si>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</si>
  <si>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</si>
  <si>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</si>
  <si>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</si>
  <si>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</si>
  <si>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</si>
  <si>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</si>
  <si>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</si>
  <si>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</si>
  <si>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</si>
  <si>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</si>
  <si>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</si>
  <si>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</si>
  <si>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</si>
  <si>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</si>
  <si>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</si>
  <si>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</si>
  <si>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</si>
  <si>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</si>
  <si>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</si>
  <si>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</si>
  <si>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</si>
  <si>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</si>
  <si>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</si>
  <si>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</si>
  <si>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</si>
  <si>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</si>
  <si>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</si>
  <si>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</si>
  <si>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</si>
  <si>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</si>
  <si>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</si>
  <si>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</si>
  <si>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</si>
  <si>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</si>
  <si>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</si>
  <si>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</si>
  <si>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</si>
  <si>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</si>
  <si>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</si>
  <si>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</si>
  <si>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</si>
  <si>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</si>
  <si>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</si>
  <si>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</si>
  <si>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</si>
  <si>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</si>
  <si>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</si>
  <si>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</si>
  <si>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</si>
  <si>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</si>
  <si>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</si>
  <si>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</si>
  <si>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</si>
  <si>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</si>
  <si>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</si>
  <si>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</si>
  <si>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</si>
  <si>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</si>
  <si>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</si>
  <si>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</si>
  <si>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</si>
  <si>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</si>
  <si>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</si>
  <si>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</si>
  <si>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</si>
  <si>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</si>
  <si>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</si>
  <si>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</si>
  <si>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</si>
  <si>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</si>
  <si>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</si>
  <si>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</si>
  <si>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</si>
  <si>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</si>
  <si>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</si>
  <si>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</si>
  <si>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</si>
  <si>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</si>
  <si>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</si>
  <si>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</si>
  <si>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</si>
  <si>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</si>
  <si>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</si>
  <si>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</si>
  <si>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</si>
  <si>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</si>
  <si>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</si>
  <si>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</si>
  <si>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</si>
  <si>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</si>
  <si>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</si>
  <si>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</si>
  <si>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</si>
  <si>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</si>
  <si>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</si>
  <si>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</si>
  <si>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</si>
  <si>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</si>
  <si>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</si>
  <si>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</si>
  <si>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</si>
  <si>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</si>
  <si>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</si>
  <si>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</si>
  <si>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</si>
  <si>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</si>
  <si>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</si>
  <si>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</si>
  <si>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</si>
  <si>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</si>
  <si>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</si>
  <si>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</si>
  <si>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</si>
  <si>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</si>
  <si>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</si>
  <si>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</si>
  <si>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</si>
  <si>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</si>
  <si>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</si>
  <si>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</si>
  <si>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</si>
  <si>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</si>
  <si>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</si>
  <si>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</si>
  <si>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</si>
  <si>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</si>
  <si>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</si>
  <si>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</si>
  <si>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</si>
  <si>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</si>
  <si>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</si>
  <si>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</si>
  <si>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</si>
  <si>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</si>
  <si>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</si>
  <si>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</si>
  <si>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</si>
  <si>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</si>
  <si>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</si>
  <si>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</si>
  <si>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</si>
  <si>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</si>
  <si>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</si>
  <si>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</si>
  <si>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</si>
  <si>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</si>
  <si>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</si>
  <si>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</si>
  <si>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</si>
  <si>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</si>
  <si>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</si>
  <si>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</si>
  <si>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</si>
  <si>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</si>
  <si>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</si>
  <si>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</si>
  <si>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</si>
  <si>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</si>
  <si>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</si>
  <si>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</si>
  <si>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</si>
  <si>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</si>
  <si>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</si>
  <si>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</si>
  <si>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</si>
  <si>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</si>
  <si>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</si>
  <si>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</si>
  <si>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</si>
  <si>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</si>
  <si>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</si>
  <si>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</si>
  <si>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</si>
  <si>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</si>
  <si>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</si>
  <si>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</si>
  <si>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</si>
  <si>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</si>
  <si>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</si>
  <si>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</si>
  <si>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</si>
  <si>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</si>
  <si>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</si>
  <si>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</si>
  <si>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</si>
  <si>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</si>
  <si>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</si>
  <si>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</si>
  <si>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</si>
  <si>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</si>
  <si>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</si>
  <si>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</si>
  <si>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</si>
  <si>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</si>
  <si>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</si>
  <si>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</si>
  <si>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</si>
  <si>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</si>
  <si>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</si>
  <si>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</si>
  <si>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</si>
  <si>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</si>
  <si>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</si>
  <si>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</si>
  <si>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</si>
  <si>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</si>
  <si>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</si>
  <si>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</si>
  <si>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</si>
  <si>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</si>
  <si>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</si>
  <si>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</si>
  <si>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</si>
  <si>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</si>
  <si>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</si>
  <si>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</si>
  <si>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</si>
  <si>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</si>
  <si>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</si>
  <si>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</si>
  <si>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</si>
  <si>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</si>
  <si>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</si>
  <si>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</si>
  <si>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</si>
  <si>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</si>
  <si>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</si>
  <si>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</si>
  <si>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</si>
  <si>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</si>
  <si>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</si>
  <si>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</si>
  <si>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</si>
  <si>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</si>
  <si>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</si>
  <si>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</si>
  <si>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</si>
  <si>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</si>
  <si>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</si>
  <si>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</si>
  <si>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</si>
  <si>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</si>
  <si>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</si>
  <si>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</si>
  <si>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</si>
  <si>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</si>
  <si>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</si>
  <si>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</si>
  <si>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</si>
  <si>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</si>
  <si>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</si>
  <si>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</si>
  <si>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</si>
  <si>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</si>
  <si>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</si>
  <si>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</si>
  <si>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</si>
  <si>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</si>
  <si>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</si>
  <si>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</si>
  <si>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</si>
  <si>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</si>
  <si>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</si>
  <si>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</si>
  <si>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</si>
  <si>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</si>
  <si>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</si>
  <si>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</si>
  <si>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</si>
  <si>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</si>
  <si>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</si>
  <si>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</si>
  <si>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</si>
  <si>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</si>
  <si>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</si>
  <si>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</si>
  <si>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</si>
  <si>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</si>
  <si>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</si>
  <si>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</si>
  <si>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</si>
  <si>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</si>
  <si>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</si>
  <si>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</si>
  <si>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</si>
  <si>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</si>
  <si>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</si>
  <si>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</si>
  <si>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</si>
  <si>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</si>
  <si>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</si>
  <si>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</si>
  <si>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</si>
  <si>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</si>
  <si>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</si>
  <si>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</si>
  <si>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</si>
  <si>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</si>
  <si>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</si>
  <si>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</si>
  <si>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</si>
  <si>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</si>
  <si>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</si>
  <si>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</si>
  <si>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</si>
  <si>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</si>
  <si>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</si>
  <si>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</si>
  <si>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</si>
  <si>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</si>
  <si>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</si>
  <si>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</si>
  <si>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</si>
  <si>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</si>
  <si>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</si>
  <si>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</si>
  <si>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</si>
  <si>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</si>
  <si>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</si>
  <si>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</si>
  <si>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</si>
  <si>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</si>
  <si>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</si>
  <si>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</si>
  <si>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</si>
  <si>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</si>
  <si>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</si>
  <si>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</si>
  <si>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</si>
  <si>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</si>
  <si>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</si>
  <si>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</si>
  <si>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</si>
  <si>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</si>
  <si>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</si>
  <si>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</si>
  <si>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</si>
  <si>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</si>
  <si>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</si>
  <si>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</si>
  <si>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</si>
  <si>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</si>
  <si>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</si>
  <si>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</si>
  <si>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</si>
  <si>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</si>
  <si>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</si>
  <si>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</si>
  <si>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</si>
  <si>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</si>
  <si>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</si>
  <si>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</si>
  <si>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</si>
  <si>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</si>
  <si>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</si>
  <si>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</si>
  <si>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</si>
  <si>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</si>
  <si>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</si>
  <si>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</si>
  <si>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</si>
  <si>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</si>
  <si>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</si>
  <si>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</si>
  <si>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</si>
  <si>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</si>
  <si>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</si>
  <si>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</si>
  <si>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</si>
  <si>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</si>
  <si>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</si>
  <si>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</si>
  <si>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</si>
  <si>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</si>
  <si>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</si>
  <si>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</si>
  <si>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</si>
  <si>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</si>
  <si>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</si>
  <si>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</si>
  <si>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</si>
  <si>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</si>
  <si>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</si>
  <si>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</si>
  <si>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</si>
  <si>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</si>
  <si>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</si>
  <si>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</si>
  <si>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</si>
  <si>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</si>
  <si>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</si>
  <si>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</si>
  <si>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</si>
  <si>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</si>
  <si>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</si>
  <si>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</si>
  <si>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</si>
  <si>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</si>
  <si>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</si>
  <si>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</si>
  <si>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</si>
  <si>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</si>
  <si>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</si>
  <si>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</si>
  <si>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</si>
  <si>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</si>
  <si>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</si>
  <si>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</si>
  <si>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</si>
  <si>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</si>
  <si>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</si>
  <si>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</si>
  <si>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</si>
  <si>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</si>
  <si>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</si>
  <si>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</si>
  <si>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</si>
  <si>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</si>
  <si>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</si>
  <si>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</si>
  <si>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</si>
  <si>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</si>
  <si>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</si>
  <si>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</si>
  <si>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</si>
  <si>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</si>
  <si>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</si>
  <si>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</si>
  <si>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</si>
  <si>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</si>
  <si>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</si>
  <si>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</si>
  <si>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</si>
  <si>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</si>
  <si>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</si>
  <si>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</si>
  <si>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</si>
  <si>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</si>
  <si>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</si>
  <si>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</si>
  <si>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</si>
  <si>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</si>
  <si>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</si>
  <si>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</si>
  <si>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</si>
  <si>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</si>
  <si>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</si>
  <si>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</si>
  <si>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</si>
  <si>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</si>
  <si>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</si>
  <si>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</si>
  <si>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</si>
  <si>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</si>
  <si>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</si>
  <si>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</si>
  <si>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</si>
  <si>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</si>
  <si>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</si>
  <si>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</si>
  <si>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</si>
  <si>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</si>
  <si>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</si>
  <si>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</si>
  <si>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</si>
  <si>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</si>
  <si>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</si>
  <si>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</si>
  <si>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</si>
  <si>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</si>
  <si>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</si>
  <si>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</si>
  <si>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</si>
  <si>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</si>
  <si>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</si>
  <si>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</si>
  <si>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</si>
  <si>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</si>
  <si>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</si>
  <si>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</si>
  <si>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</si>
  <si>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</si>
  <si>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</si>
  <si>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</si>
  <si>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</si>
  <si>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</si>
  <si>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</si>
  <si>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</si>
  <si>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</si>
  <si>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</si>
  <si>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</si>
  <si>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</si>
  <si>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</si>
  <si>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</si>
  <si>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</si>
  <si>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</si>
  <si>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</si>
  <si>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</si>
  <si>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</si>
  <si>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</si>
  <si>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</si>
  <si>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</si>
  <si>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</si>
  <si>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</si>
  <si>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</si>
  <si>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</si>
  <si>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</si>
  <si>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</si>
  <si>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</si>
  <si>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</si>
  <si>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</si>
  <si>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</si>
  <si>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</si>
  <si>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</si>
  <si>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</si>
  <si>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</si>
  <si>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</si>
  <si>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</si>
  <si>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</si>
  <si>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</si>
  <si>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</si>
  <si>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</si>
  <si>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</si>
  <si>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</si>
  <si>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</si>
  <si>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</si>
  <si>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</si>
  <si>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</si>
  <si>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</si>
  <si>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</si>
  <si>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</si>
  <si>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</si>
  <si>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</si>
  <si>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</si>
  <si>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</si>
  <si>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</si>
  <si>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</si>
  <si>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</si>
  <si>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</si>
  <si>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</si>
  <si>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</si>
  <si>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</si>
  <si>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</si>
  <si>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</si>
  <si>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</si>
  <si>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</si>
  <si>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</si>
  <si>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</si>
  <si>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</si>
  <si>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</si>
  <si>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</si>
  <si>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</si>
  <si>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</si>
  <si>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</si>
  <si>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</si>
  <si>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</si>
  <si>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</si>
  <si>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</si>
  <si>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</si>
  <si>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</si>
  <si>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</si>
  <si>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</si>
  <si>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</si>
  <si>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</si>
  <si>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</si>
  <si>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</si>
  <si>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</si>
  <si>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</si>
  <si>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</si>
  <si>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</si>
  <si>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</si>
  <si>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</si>
  <si>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</si>
  <si>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</si>
  <si>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</si>
  <si>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</si>
  <si>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</si>
  <si>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</si>
  <si>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</si>
  <si>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</si>
  <si>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</si>
  <si>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</si>
  <si>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</si>
  <si>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</si>
  <si>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</si>
  <si>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</si>
  <si>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</si>
  <si>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</si>
  <si>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</si>
  <si>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</si>
  <si>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</si>
  <si>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</si>
  <si>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</si>
  <si>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</si>
  <si>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</si>
  <si>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</si>
  <si>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</si>
  <si>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</si>
  <si>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</si>
  <si>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</si>
  <si>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</si>
  <si>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</si>
  <si>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</si>
  <si>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</si>
  <si>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</si>
  <si>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</si>
  <si>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</si>
  <si>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</si>
  <si>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</si>
  <si>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</si>
  <si>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</si>
  <si>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</si>
  <si>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</si>
  <si>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</si>
  <si>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</si>
  <si>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</si>
  <si>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</si>
  <si>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</si>
  <si>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</si>
  <si>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</si>
  <si>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</si>
  <si>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</si>
  <si>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</si>
  <si>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</si>
  <si>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</si>
  <si>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</si>
  <si>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</si>
  <si>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</si>
  <si>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</si>
  <si>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</si>
  <si>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</si>
  <si>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</si>
  <si>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</si>
  <si>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</si>
  <si>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</si>
  <si>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</si>
  <si>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</si>
  <si>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</si>
  <si>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</si>
  <si>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</si>
  <si>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</si>
  <si>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</si>
  <si>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</si>
  <si>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</si>
  <si>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</si>
  <si>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</si>
  <si>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</si>
  <si>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</si>
  <si>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</si>
  <si>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</si>
  <si>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</si>
  <si>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</si>
  <si>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</si>
  <si>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</si>
  <si>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</si>
  <si>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</si>
  <si>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</si>
  <si>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</si>
  <si>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</si>
  <si>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</si>
  <si>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</si>
  <si>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</si>
  <si>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</si>
  <si>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</si>
  <si>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</si>
  <si>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</si>
  <si>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</si>
  <si>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</si>
  <si>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</si>
  <si>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</si>
  <si>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</si>
  <si>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</si>
  <si>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</si>
  <si>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</si>
  <si>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</si>
  <si>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</si>
  <si>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</si>
  <si>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</si>
  <si>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</si>
  <si>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</si>
  <si>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</si>
  <si>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</si>
  <si>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</si>
  <si>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</si>
  <si>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</si>
  <si>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</si>
  <si>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</si>
  <si>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</si>
  <si>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</si>
  <si>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</si>
  <si>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</si>
  <si>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</si>
  <si>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</si>
  <si>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</si>
  <si>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</si>
  <si>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</si>
  <si>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</si>
  <si>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</si>
  <si>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</si>
  <si>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</si>
  <si>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</si>
  <si>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</si>
  <si>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</si>
  <si>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</si>
  <si>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</si>
  <si>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</si>
  <si>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</si>
  <si>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</si>
  <si>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</si>
  <si>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</si>
  <si>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</si>
  <si>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</si>
  <si>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</si>
  <si>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</si>
  <si>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</si>
  <si>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</si>
  <si>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</si>
  <si>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</si>
  <si>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</si>
  <si>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</si>
  <si>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</si>
  <si>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</si>
  <si>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</si>
  <si>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</si>
  <si>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</si>
  <si>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</si>
  <si>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</si>
  <si>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</si>
  <si>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</si>
  <si>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</si>
  <si>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</si>
  <si>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</si>
  <si>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</si>
  <si>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</si>
  <si>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</si>
  <si>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</si>
  <si>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</si>
  <si>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</si>
  <si>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</si>
  <si>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</si>
  <si>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</si>
  <si>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</si>
  <si>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</si>
  <si>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</si>
  <si>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</si>
  <si>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</si>
  <si>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</si>
  <si>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</si>
  <si>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</si>
  <si>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</si>
  <si>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</si>
  <si>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</si>
  <si>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</si>
  <si>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</si>
  <si>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</si>
  <si>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</si>
  <si>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</si>
  <si>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</si>
  <si>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</si>
  <si>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</si>
  <si>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</si>
  <si>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</si>
  <si>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</si>
  <si>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</si>
  <si>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</si>
  <si>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</si>
  <si>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</si>
  <si>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</si>
  <si>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</si>
  <si>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</si>
  <si>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</si>
  <si>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</si>
  <si>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</si>
  <si>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</si>
  <si>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</si>
  <si>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</si>
  <si>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</si>
  <si>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</si>
  <si>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</si>
  <si>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</si>
  <si>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</si>
  <si>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</si>
  <si>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</si>
  <si>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</si>
  <si>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</si>
  <si>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</si>
  <si>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</si>
  <si>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</si>
  <si>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</si>
  <si>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</si>
  <si>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</si>
  <si>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</si>
  <si>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</si>
  <si>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</si>
  <si>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</si>
  <si>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</si>
  <si>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</si>
  <si>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</si>
  <si>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</si>
  <si>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</si>
  <si>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</si>
  <si>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</si>
  <si>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</si>
  <si>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</si>
  <si>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</si>
  <si>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</si>
  <si>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</si>
  <si>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</si>
  <si>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</si>
  <si>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</si>
  <si>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</si>
  <si>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</si>
  <si>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</si>
  <si>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</si>
  <si>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</si>
  <si>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</si>
  <si>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</si>
  <si>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</si>
  <si>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</si>
  <si>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</si>
  <si>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</si>
  <si>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</si>
  <si>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</si>
  <si>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</si>
  <si>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</si>
  <si>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</si>
  <si>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</si>
  <si>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</si>
  <si>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</si>
  <si>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</si>
  <si>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</si>
  <si>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</si>
  <si>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</si>
  <si>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</si>
  <si>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</si>
  <si>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</si>
  <si>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</si>
  <si>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</si>
  <si>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</si>
  <si>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</si>
  <si>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</si>
  <si>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</si>
  <si>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</si>
  <si>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</si>
  <si>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</si>
  <si>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</si>
  <si>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</si>
  <si>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</si>
  <si>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</si>
  <si>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</si>
  <si>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</si>
  <si>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</si>
  <si>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</si>
  <si>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</si>
  <si>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</si>
  <si>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</si>
  <si>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</si>
  <si>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</si>
  <si>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</si>
  <si>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</si>
  <si>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</si>
  <si>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</si>
  <si>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</si>
  <si>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</si>
  <si>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</si>
  <si>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</si>
  <si>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</si>
  <si>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</si>
  <si>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</si>
  <si>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</si>
  <si>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</si>
  <si>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</si>
  <si>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</si>
  <si>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</si>
  <si>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</si>
  <si>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</si>
  <si>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</si>
  <si>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</si>
  <si>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</si>
  <si>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</si>
  <si>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</si>
  <si>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</si>
  <si>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</si>
  <si>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</si>
  <si>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</si>
  <si>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</si>
  <si>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</si>
  <si>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</si>
  <si>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</si>
  <si>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</si>
  <si>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</si>
  <si>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</si>
  <si>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</si>
  <si>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</si>
  <si>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</si>
  <si>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</si>
  <si>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</si>
  <si>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</si>
  <si>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</si>
  <si>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</si>
  <si>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</si>
  <si>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</si>
  <si>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</si>
  <si>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</si>
  <si>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</si>
  <si>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</si>
  <si>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</si>
  <si>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</si>
  <si>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</si>
  <si>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</si>
  <si>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</si>
  <si>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</si>
  <si>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</si>
  <si>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</si>
  <si>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</si>
  <si>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</si>
  <si>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</si>
  <si>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</si>
  <si>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</si>
  <si>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</si>
  <si>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</si>
  <si>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</si>
  <si>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</si>
  <si>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</si>
  <si>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</si>
  <si>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</si>
  <si>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</si>
  <si>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</si>
  <si>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</si>
  <si>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</si>
  <si>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</si>
  <si>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</si>
  <si>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</si>
  <si>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</si>
  <si>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</si>
  <si>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</si>
  <si>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</si>
  <si>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</si>
  <si>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</si>
  <si>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</si>
  <si>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</si>
  <si>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</si>
  <si>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</si>
  <si>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</si>
  <si>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</si>
  <si>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</si>
  <si>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</si>
  <si>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</si>
  <si>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</si>
  <si>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</si>
  <si>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</si>
  <si>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</si>
  <si>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</si>
  <si>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</si>
  <si>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</si>
  <si>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</si>
  <si>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</si>
  <si>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</si>
  <si>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</si>
  <si>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</si>
  <si>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</si>
  <si>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</si>
  <si>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</si>
  <si>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</si>
  <si>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</si>
  <si>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</si>
  <si>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</si>
  <si>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</si>
  <si>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</si>
  <si>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</si>
  <si>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</si>
  <si>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</si>
  <si>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</si>
  <si>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</si>
  <si>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</si>
  <si>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</si>
  <si>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</si>
  <si>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</si>
  <si>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</si>
  <si>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</si>
  <si>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</si>
  <si>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</si>
  <si>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</si>
  <si>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</si>
  <si>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</si>
  <si>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</si>
  <si>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</si>
  <si>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</si>
  <si>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</si>
  <si>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</si>
  <si>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</si>
  <si>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</si>
  <si>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</si>
  <si>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</si>
  <si>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</si>
  <si>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</si>
  <si>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</si>
  <si>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</si>
  <si>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</si>
  <si>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</si>
  <si>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</si>
  <si>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</si>
  <si>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</si>
  <si>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</si>
  <si>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</si>
  <si>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</si>
  <si>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</si>
  <si>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</si>
  <si>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</si>
  <si>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</si>
  <si>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</si>
  <si>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</si>
  <si>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</si>
  <si>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</si>
  <si>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</si>
  <si>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</si>
  <si>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</si>
  <si>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</si>
  <si>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</si>
  <si>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</si>
  <si>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</si>
  <si>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</si>
  <si>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</si>
  <si>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</si>
  <si>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</si>
  <si>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</si>
  <si>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</si>
  <si>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</si>
  <si>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</si>
  <si>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</si>
  <si>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</si>
  <si>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</si>
  <si>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</si>
  <si>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</si>
  <si>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</si>
  <si>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</si>
  <si>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</si>
  <si>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</si>
  <si>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</si>
  <si>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</si>
  <si>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</si>
  <si>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</si>
  <si>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</si>
  <si>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</si>
  <si>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</si>
  <si>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</si>
  <si>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</si>
  <si>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</si>
  <si>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</si>
  <si>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</si>
  <si>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</si>
  <si>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</si>
  <si>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</si>
  <si>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</si>
  <si>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</si>
  <si>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</si>
  <si>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</si>
  <si>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</si>
  <si>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</si>
  <si>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</si>
  <si>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</si>
  <si>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</si>
  <si>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</si>
  <si>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</si>
  <si>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</si>
  <si>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</si>
  <si>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</si>
  <si>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</si>
  <si>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</si>
  <si>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</si>
  <si>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</si>
  <si>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</si>
  <si>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</si>
  <si>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</si>
  <si>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</si>
  <si>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</si>
  <si>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</si>
  <si>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</si>
  <si>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</si>
  <si>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</si>
  <si>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</si>
  <si>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</si>
  <si>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</si>
  <si>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</si>
  <si>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</si>
  <si>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</si>
  <si>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</si>
  <si>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</si>
  <si>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</si>
  <si>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</si>
  <si>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</si>
  <si>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</si>
  <si>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</si>
  <si>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</si>
  <si>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</si>
  <si>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</si>
  <si>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</si>
  <si>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</si>
  <si>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</si>
  <si>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</si>
  <si>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</si>
  <si>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</si>
  <si>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</si>
  <si>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</si>
  <si>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</si>
  <si>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</si>
  <si>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</si>
  <si>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</si>
  <si>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</si>
  <si>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</si>
  <si>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</si>
  <si>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</si>
  <si>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</si>
  <si>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</si>
  <si>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</si>
  <si>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</si>
  <si>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</si>
  <si>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</si>
  <si>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</si>
  <si>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</si>
  <si>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</si>
  <si>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</si>
  <si>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</si>
  <si>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</si>
  <si>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</si>
  <si>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</si>
  <si>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</si>
  <si>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</si>
  <si>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</si>
  <si>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</si>
  <si>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</si>
  <si>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</si>
  <si>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</si>
  <si>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</si>
  <si>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</si>
  <si>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</si>
  <si>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</si>
  <si>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</si>
  <si>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</si>
  <si>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</si>
  <si>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</si>
  <si>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</si>
  <si>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</si>
  <si>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</si>
  <si>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</si>
  <si>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</si>
  <si>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</si>
  <si>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</si>
  <si>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</si>
  <si>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</si>
  <si>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</si>
  <si>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</si>
  <si>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</si>
  <si>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</si>
  <si>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</si>
  <si>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</si>
  <si>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</si>
  <si>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</si>
  <si>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</si>
  <si>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</si>
  <si>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</si>
  <si>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</si>
  <si>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</si>
  <si>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</si>
  <si>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</si>
  <si>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</si>
  <si>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</si>
  <si>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</si>
  <si>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</si>
  <si>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</si>
  <si>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</si>
  <si>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</si>
  <si>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</si>
  <si>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</si>
  <si>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</si>
  <si>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</si>
  <si>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</si>
  <si>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</si>
  <si>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</si>
  <si>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</si>
  <si>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</si>
  <si>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</si>
  <si>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</si>
  <si>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</si>
  <si>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</si>
  <si>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</si>
  <si>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</si>
  <si>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</si>
  <si>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</si>
  <si>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</si>
  <si>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</si>
  <si>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</si>
  <si>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</si>
  <si>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</si>
  <si>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</si>
  <si>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</si>
  <si>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</si>
  <si>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</si>
  <si>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</si>
  <si>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</si>
  <si>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</si>
  <si>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</si>
  <si>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</si>
  <si>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</si>
  <si>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</si>
  <si>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</si>
  <si>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</si>
  <si>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</si>
  <si>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</si>
  <si>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</si>
  <si>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</si>
  <si>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</si>
  <si>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</si>
  <si>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</si>
  <si>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</si>
  <si>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</si>
  <si>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</si>
  <si>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</si>
  <si>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</si>
  <si>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</si>
  <si>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</si>
  <si>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</si>
  <si>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</si>
  <si>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</si>
  <si>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</si>
  <si>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</si>
  <si>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</si>
  <si>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</si>
  <si>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</si>
  <si>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</si>
  <si>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</si>
  <si>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</si>
  <si>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</si>
  <si>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</si>
  <si>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</si>
  <si>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</si>
  <si>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</si>
  <si>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</si>
  <si>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</si>
  <si>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</si>
  <si>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</si>
  <si>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</si>
  <si>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</si>
  <si>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</si>
  <si>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</si>
  <si>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</si>
  <si>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</si>
  <si>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</si>
  <si>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</si>
  <si>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</si>
  <si>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</si>
  <si>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</si>
  <si>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</si>
  <si>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</si>
  <si>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</si>
  <si>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</si>
  <si>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</si>
  <si>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</si>
  <si>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</si>
  <si>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</si>
  <si>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</si>
  <si>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</si>
  <si>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</si>
  <si>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</si>
  <si>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</si>
  <si>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</si>
  <si>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</si>
  <si>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</si>
  <si>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</si>
  <si>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</si>
  <si>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</si>
  <si>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</si>
  <si>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</si>
  <si>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</si>
  <si>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</si>
  <si>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</si>
  <si>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</si>
  <si>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</si>
  <si>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</si>
  <si>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</si>
  <si>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</si>
  <si>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</si>
  <si>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</si>
  <si>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</si>
  <si>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</si>
  <si>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</si>
  <si>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</si>
  <si>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</si>
  <si>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</si>
  <si>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</si>
  <si>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</si>
  <si>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</si>
  <si>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</si>
  <si>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</si>
  <si>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</si>
  <si>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</si>
  <si>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</si>
  <si>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</si>
  <si>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</si>
  <si>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</si>
  <si>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</si>
  <si>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</si>
  <si>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</si>
  <si>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</si>
  <si>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</si>
  <si>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</si>
  <si>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</si>
  <si>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</si>
  <si>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</si>
  <si>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</si>
  <si>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</si>
  <si>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</si>
  <si>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</si>
  <si>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</si>
  <si>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</si>
  <si>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</si>
  <si>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</si>
  <si>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</si>
  <si>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</si>
  <si>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</si>
  <si>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</si>
  <si>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</si>
  <si>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</si>
  <si>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</si>
  <si>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</si>
  <si>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</si>
  <si>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</si>
  <si>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</si>
  <si>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</si>
  <si>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</si>
  <si>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</si>
  <si>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</si>
  <si>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</si>
  <si>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</si>
  <si>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</si>
  <si>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</si>
  <si>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</si>
  <si>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</si>
  <si>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</si>
  <si>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</si>
  <si>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</si>
  <si>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</si>
  <si>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</si>
  <si>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</si>
  <si>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</si>
  <si>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</si>
  <si>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</si>
  <si>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</si>
  <si>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</si>
  <si>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</si>
  <si>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</si>
  <si>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</si>
  <si>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</si>
  <si>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</si>
  <si>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</si>
  <si>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</si>
  <si>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</si>
  <si>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</si>
  <si>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</si>
  <si>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</si>
  <si>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</si>
  <si>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</si>
  <si>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</si>
  <si>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</si>
  <si>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</si>
  <si>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</si>
  <si>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</si>
  <si>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</si>
  <si>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</si>
  <si>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</si>
  <si>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</si>
  <si>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</si>
  <si>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</si>
  <si>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</si>
  <si>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</si>
  <si>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</si>
  <si>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</si>
  <si>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</si>
  <si>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</si>
  <si>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</si>
  <si>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</si>
  <si>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</si>
  <si>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</si>
  <si>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</si>
  <si>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</si>
  <si>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</si>
  <si>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</si>
  <si>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</si>
  <si>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</si>
  <si>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</si>
  <si>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</si>
  <si>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</si>
  <si>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</si>
  <si>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</si>
  <si>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</si>
  <si>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</si>
  <si>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</si>
  <si>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</si>
  <si>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</si>
  <si>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</si>
  <si>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</si>
  <si>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</si>
  <si>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</si>
  <si>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</si>
  <si>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</si>
  <si>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</si>
  <si>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</si>
  <si>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</si>
  <si>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</si>
  <si>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</si>
  <si>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</si>
  <si>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</si>
  <si>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</si>
  <si>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</si>
  <si>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</si>
  <si>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</si>
  <si>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</si>
  <si>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</si>
  <si>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</si>
  <si>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</si>
  <si>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</si>
  <si>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</si>
  <si>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</si>
  <si>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</si>
  <si>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</si>
  <si>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</si>
  <si>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</si>
  <si>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</si>
  <si>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</si>
  <si>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</si>
  <si>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</si>
  <si>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</si>
  <si>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</si>
  <si>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</si>
  <si>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</si>
  <si>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</si>
  <si>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</si>
  <si>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</si>
  <si>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</si>
  <si>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</si>
  <si>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</si>
  <si>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</si>
  <si>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</si>
  <si>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</si>
  <si>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</si>
  <si>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</si>
  <si>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</si>
  <si>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</si>
  <si>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</si>
  <si>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</si>
  <si>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</si>
  <si>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</si>
  <si>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</si>
  <si>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</si>
  <si>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</si>
  <si>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</si>
  <si>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</si>
  <si>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</si>
  <si>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</si>
  <si>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</si>
  <si>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</si>
  <si>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</si>
  <si>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</si>
  <si>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</si>
  <si>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</si>
  <si>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</si>
  <si>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</si>
  <si>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</si>
  <si>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</si>
  <si>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</si>
  <si>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</si>
  <si>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</si>
  <si>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</si>
  <si>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</si>
  <si>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</si>
  <si>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</si>
  <si>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</si>
  <si>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</si>
  <si>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</si>
  <si>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</si>
  <si>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</si>
  <si>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</si>
  <si>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</si>
  <si>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</si>
  <si>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</si>
  <si>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</si>
  <si>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</si>
  <si>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</si>
  <si>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</si>
  <si>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</si>
  <si>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</si>
  <si>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</si>
  <si>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</si>
  <si>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</si>
  <si>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</si>
  <si>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</si>
  <si>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</si>
  <si>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</si>
  <si>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</si>
  <si>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</si>
  <si>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</si>
  <si>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</si>
  <si>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</si>
  <si>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</si>
  <si>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</si>
  <si>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</si>
  <si>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</si>
  <si>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</si>
  <si>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</si>
  <si>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</si>
  <si>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</si>
  <si>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</si>
  <si>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</si>
  <si>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</si>
  <si>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</si>
  <si>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</si>
  <si>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</si>
  <si>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</si>
  <si>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</si>
  <si>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</si>
  <si>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</si>
  <si>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</si>
  <si>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</si>
  <si>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</si>
  <si>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</si>
  <si>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</si>
  <si>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</si>
  <si>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</si>
  <si>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</si>
  <si>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</si>
  <si>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</si>
  <si>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</si>
  <si>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</si>
  <si>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</si>
  <si>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</si>
  <si>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</si>
  <si>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</si>
  <si>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</si>
  <si>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</si>
  <si>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</si>
  <si>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</si>
  <si>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</si>
  <si>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</si>
  <si>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</si>
  <si>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</si>
  <si>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</si>
  <si>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</si>
  <si>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</si>
  <si>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</si>
  <si>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</si>
  <si>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</si>
  <si>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</si>
  <si>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</si>
  <si>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</si>
  <si>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</si>
  <si>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</si>
  <si>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</si>
  <si>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</si>
  <si>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</si>
  <si>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</si>
  <si>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</si>
  <si>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</si>
  <si>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</si>
  <si>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</si>
  <si>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</si>
  <si>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</si>
  <si>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</si>
  <si>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</si>
  <si>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</si>
  <si>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</si>
  <si>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</si>
  <si>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</si>
  <si>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</si>
  <si>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</si>
  <si>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</si>
  <si>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</si>
  <si>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</si>
  <si>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</si>
  <si>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</si>
  <si>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</si>
  <si>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</si>
  <si>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</si>
  <si>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</si>
  <si>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</si>
  <si>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</si>
  <si>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</si>
  <si>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</si>
  <si>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</si>
  <si>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</si>
  <si>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</si>
  <si>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</si>
  <si>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</si>
  <si>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</si>
  <si>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</si>
  <si>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</si>
  <si>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</si>
  <si>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</si>
  <si>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</si>
  <si>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</si>
  <si>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</si>
  <si>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</si>
  <si>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</si>
  <si>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</si>
  <si>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</si>
  <si>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</si>
  <si>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</si>
  <si>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</si>
  <si>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</si>
  <si>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</si>
  <si>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</si>
  <si>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</si>
  <si>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</si>
  <si>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</si>
  <si>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</si>
  <si>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</si>
  <si>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</si>
  <si>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</si>
  <si>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</si>
  <si>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</si>
  <si>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</si>
  <si>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</si>
  <si>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</si>
  <si>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</si>
  <si>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</si>
  <si>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</si>
  <si>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</si>
  <si>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</si>
  <si>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</si>
  <si>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</si>
  <si>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</si>
  <si>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</si>
  <si>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</si>
  <si>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</si>
  <si>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</si>
  <si>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</si>
  <si>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</si>
  <si>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</si>
  <si>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</si>
  <si>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</si>
  <si>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</si>
  <si>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</si>
  <si>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</si>
  <si>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</si>
  <si>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</si>
  <si>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</si>
  <si>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</si>
  <si>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</si>
  <si>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</si>
  <si>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</si>
  <si>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</si>
  <si>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</si>
  <si>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</si>
  <si>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</si>
  <si>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</si>
  <si>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</si>
  <si>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</si>
  <si>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</si>
  <si>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</si>
  <si>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</si>
  <si>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</si>
  <si>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</si>
  <si>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</si>
  <si>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</si>
  <si>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</si>
  <si>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</si>
  <si>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</si>
  <si>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</si>
  <si>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</si>
  <si>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</si>
  <si>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</si>
  <si>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</si>
  <si>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</si>
  <si>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</si>
  <si>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</si>
  <si>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</si>
  <si>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</si>
  <si>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</si>
  <si>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</si>
  <si>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</si>
  <si>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</si>
  <si>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</si>
  <si>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</si>
  <si>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</si>
  <si>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</si>
  <si>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</si>
  <si>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</si>
  <si>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</si>
  <si>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</si>
  <si>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</si>
  <si>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</si>
  <si>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</si>
  <si>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</si>
  <si>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</si>
  <si>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</si>
  <si>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</si>
  <si>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</si>
  <si>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</si>
  <si>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</si>
  <si>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</si>
  <si>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</si>
  <si>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</si>
  <si>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</si>
  <si>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</si>
  <si>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</si>
  <si>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</si>
  <si>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</si>
  <si>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</si>
  <si>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</si>
  <si>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</si>
  <si>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</si>
  <si>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</si>
  <si>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</si>
  <si>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</si>
  <si>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</si>
  <si>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</si>
  <si>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</si>
  <si>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</si>
  <si>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</si>
  <si>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</si>
  <si>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</si>
  <si>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</si>
  <si>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</si>
  <si>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</si>
  <si>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</si>
  <si>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</si>
  <si>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</si>
  <si>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</si>
  <si>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</si>
  <si>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</si>
  <si>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</si>
  <si>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</si>
  <si>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</si>
  <si>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</si>
  <si>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</si>
  <si>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</si>
  <si>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</si>
  <si>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</si>
  <si>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</si>
  <si>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</si>
  <si>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</si>
  <si>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</si>
  <si>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</si>
  <si>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</si>
  <si>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</si>
  <si>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</si>
  <si>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</si>
  <si>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</si>
  <si>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</si>
  <si>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</si>
  <si>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</si>
  <si>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</si>
  <si>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</si>
  <si>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</si>
  <si>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</si>
  <si>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</si>
  <si>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</si>
  <si>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</si>
  <si>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</si>
  <si>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</si>
  <si>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</si>
  <si>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</si>
  <si>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</si>
  <si>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</si>
  <si>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</si>
  <si>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</si>
  <si>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</si>
  <si>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</si>
  <si>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</si>
  <si>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</si>
  <si>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</si>
  <si>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</si>
  <si>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</si>
  <si>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</si>
  <si>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</si>
  <si>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</si>
  <si>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</si>
  <si>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</si>
  <si>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</si>
  <si>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</si>
  <si>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</si>
  <si>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</si>
  <si>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</si>
  <si>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</si>
  <si>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</si>
  <si>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</si>
  <si>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</si>
  <si>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</si>
  <si>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</si>
  <si>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</si>
  <si>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</si>
  <si>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</si>
  <si>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</si>
  <si>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</si>
  <si>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</si>
  <si>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</si>
  <si>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</si>
  <si>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</si>
  <si>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</si>
  <si>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</si>
  <si>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</si>
  <si>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</si>
  <si>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</si>
  <si>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</si>
  <si>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</si>
  <si>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</si>
  <si>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</si>
  <si>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</si>
  <si>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</si>
  <si>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</si>
  <si>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</si>
  <si>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</si>
  <si>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</si>
  <si>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</si>
  <si>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</si>
  <si>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</si>
  <si>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</si>
  <si>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</si>
  <si>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</si>
  <si>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</si>
  <si>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</si>
  <si>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</si>
  <si>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</si>
  <si>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</si>
  <si>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</si>
  <si>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</si>
  <si>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</si>
  <si>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</si>
  <si>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</si>
  <si>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</si>
  <si>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</si>
  <si>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</si>
  <si>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</si>
  <si>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</si>
  <si>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</si>
  <si>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</si>
  <si>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</si>
  <si>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</si>
  <si>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</si>
  <si>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</si>
  <si>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</si>
  <si>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</si>
  <si>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</si>
  <si>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</si>
  <si>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</si>
  <si>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</si>
  <si>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</si>
  <si>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</si>
  <si>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</si>
  <si>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</si>
  <si>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</si>
  <si>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</si>
  <si>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</si>
  <si>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</si>
  <si>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</si>
  <si>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</si>
  <si>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</si>
  <si>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</si>
  <si>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</si>
  <si>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</si>
  <si>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</si>
  <si>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</si>
  <si>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</si>
  <si>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</si>
  <si>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</si>
  <si>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</si>
  <si>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</si>
  <si>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</si>
  <si>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</si>
  <si>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</si>
  <si>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</si>
  <si>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</si>
  <si>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</si>
  <si>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</si>
  <si>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</si>
  <si>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</si>
  <si>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</si>
  <si>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</si>
  <si>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</si>
  <si>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</si>
  <si>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</si>
  <si>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</si>
  <si>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</si>
  <si>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</si>
  <si>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</si>
  <si>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</si>
  <si>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</si>
  <si>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</si>
  <si>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</si>
  <si>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</si>
  <si>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</si>
  <si>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</si>
  <si>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</si>
  <si>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</si>
  <si>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</si>
  <si>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</si>
  <si>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</si>
  <si>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</si>
  <si>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</si>
  <si>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</si>
  <si>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</si>
  <si>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</si>
  <si>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</si>
  <si>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</si>
  <si>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</si>
  <si>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</si>
  <si>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</si>
  <si>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</si>
  <si>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</si>
  <si>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</si>
  <si>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</si>
  <si>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</si>
  <si>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</si>
  <si>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</si>
  <si>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</si>
  <si>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</si>
  <si>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</si>
  <si>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</si>
  <si>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</si>
  <si>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</si>
  <si>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</si>
  <si>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</si>
  <si>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</si>
  <si>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</si>
  <si>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</si>
  <si>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</si>
  <si>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</si>
  <si>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</si>
  <si>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</si>
  <si>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</si>
  <si>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</si>
  <si>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</si>
  <si>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</si>
  <si>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</si>
  <si>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</si>
  <si>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</si>
  <si>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</si>
  <si>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</si>
  <si>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</si>
  <si>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</si>
  <si>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</si>
  <si>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</si>
  <si>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</si>
  <si>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</si>
  <si>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</si>
  <si>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</si>
  <si>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</si>
  <si>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</si>
  <si>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</si>
  <si>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</si>
  <si>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</si>
  <si>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</si>
  <si>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</si>
  <si>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</si>
  <si>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</si>
  <si>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</si>
  <si>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</si>
  <si>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</si>
  <si>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</si>
  <si>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</si>
  <si>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</si>
  <si>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</si>
  <si>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</si>
  <si>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</si>
  <si>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</si>
  <si>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</si>
  <si>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</si>
  <si>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</si>
  <si>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</si>
  <si>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</si>
  <si>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</si>
  <si>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</si>
  <si>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</si>
  <si>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</si>
  <si>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</si>
  <si>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</si>
  <si>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</si>
  <si>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</si>
  <si>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</si>
  <si>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</si>
  <si>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</si>
  <si>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</si>
  <si>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</si>
  <si>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</si>
  <si>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</si>
  <si>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</si>
  <si>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</si>
  <si>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</si>
  <si>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</si>
  <si>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</si>
  <si>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</si>
  <si>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</si>
  <si>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</si>
  <si>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</si>
  <si>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</si>
  <si>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</si>
  <si>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</si>
  <si>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</si>
  <si>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</si>
  <si>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</si>
  <si>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</si>
  <si>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</si>
  <si>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</si>
  <si>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</si>
  <si>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</si>
  <si>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</si>
  <si>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</si>
  <si>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</si>
  <si>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</si>
  <si>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</si>
  <si>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</si>
  <si>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</si>
  <si>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</si>
  <si>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</si>
  <si>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</si>
  <si>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</si>
  <si>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</si>
  <si>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</si>
  <si>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</si>
  <si>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</si>
  <si>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</si>
  <si>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</si>
  <si>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</si>
  <si>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</si>
  <si>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</si>
  <si>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</si>
  <si>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</si>
  <si>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</si>
  <si>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</si>
  <si>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</si>
  <si>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</si>
  <si>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</si>
  <si>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</si>
  <si>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</si>
  <si>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</si>
  <si>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</si>
  <si>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</si>
  <si>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</si>
  <si>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</si>
  <si>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</si>
  <si>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</si>
  <si>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</si>
  <si>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</si>
  <si>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</si>
  <si>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</si>
  <si>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</si>
  <si>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</si>
  <si>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</si>
  <si>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</si>
  <si>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</si>
  <si>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</si>
  <si>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</si>
  <si>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</si>
  <si>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</si>
  <si>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</si>
  <si>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</si>
  <si>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</si>
  <si>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</si>
  <si>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</si>
  <si>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</si>
  <si>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</si>
  <si>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</si>
  <si>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</si>
  <si>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</si>
  <si>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</si>
  <si>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</si>
  <si>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</si>
  <si>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</si>
  <si>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</si>
  <si>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</si>
  <si>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</si>
  <si>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</si>
  <si>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</si>
  <si>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</si>
  <si>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</si>
  <si>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</si>
  <si>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</si>
  <si>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</si>
  <si>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</si>
  <si>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</si>
  <si>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</si>
  <si>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</si>
  <si>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</si>
  <si>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</si>
  <si>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</si>
  <si>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</si>
  <si>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</si>
  <si>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</si>
  <si>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</si>
  <si>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</si>
  <si>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</si>
  <si>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</si>
  <si>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</si>
  <si>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</si>
  <si>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</si>
  <si>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</si>
  <si>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</si>
  <si>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</si>
  <si>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</si>
  <si>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</si>
  <si>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</si>
  <si>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</si>
  <si>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</si>
  <si>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</si>
  <si>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</si>
  <si>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</si>
  <si>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</si>
  <si>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</si>
  <si>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</si>
  <si>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</si>
  <si>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</si>
  <si>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</si>
  <si>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</si>
  <si>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</si>
  <si>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</si>
  <si>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</si>
  <si>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</si>
  <si>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</si>
  <si>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</si>
  <si>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</si>
  <si>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</si>
  <si>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</si>
  <si>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</si>
  <si>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</si>
  <si>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</si>
  <si>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</si>
  <si>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</si>
  <si>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</si>
  <si>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</si>
  <si>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</si>
  <si>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</si>
  <si>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</si>
  <si>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</si>
  <si>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</si>
  <si>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</si>
  <si>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</si>
  <si>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</si>
  <si>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</si>
  <si>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</si>
  <si>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</si>
  <si>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</si>
  <si>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</si>
  <si>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</si>
  <si>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</si>
  <si>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</si>
  <si>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</si>
  <si>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</si>
  <si>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</si>
  <si>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</si>
  <si>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</si>
  <si>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</si>
  <si>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</si>
  <si>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</si>
  <si>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</si>
  <si>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</si>
  <si>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</si>
  <si>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</si>
  <si>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</si>
  <si>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</si>
  <si>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</si>
  <si>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</si>
  <si>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</si>
  <si>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</si>
  <si>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</si>
  <si>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</si>
  <si>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</si>
  <si>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</si>
  <si>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</si>
  <si>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</si>
  <si>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</si>
  <si>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</si>
  <si>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</si>
  <si>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</si>
  <si>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</si>
  <si>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</si>
  <si>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</si>
  <si>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</si>
  <si>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</si>
  <si>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</si>
  <si>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</si>
  <si>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</si>
  <si>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</si>
  <si>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</si>
  <si>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</si>
  <si>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</si>
  <si>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</si>
  <si>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</si>
  <si>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</si>
  <si>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</si>
  <si>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</si>
  <si>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</si>
  <si>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</si>
  <si>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</si>
  <si>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</si>
  <si>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</si>
  <si>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</si>
  <si>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</si>
  <si>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</si>
  <si>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</si>
  <si>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</si>
  <si>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</si>
  <si>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</si>
  <si>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</si>
  <si>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</si>
  <si>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</si>
  <si>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</si>
  <si>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</si>
  <si>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</si>
  <si>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</si>
  <si>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</si>
  <si>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</si>
  <si>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</si>
  <si>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</si>
  <si>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</si>
  <si>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</si>
  <si>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</si>
  <si>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</si>
  <si>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</si>
  <si>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</si>
  <si>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</si>
  <si>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</si>
  <si>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</si>
  <si>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</si>
  <si>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</si>
  <si>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</si>
  <si>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</si>
  <si>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</si>
  <si>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</si>
  <si>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</si>
  <si>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</si>
  <si>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</si>
  <si>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</si>
  <si>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</si>
  <si>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</si>
  <si>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</si>
  <si>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</si>
  <si>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</si>
  <si>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</si>
  <si>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</si>
  <si>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</si>
  <si>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</si>
  <si>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</si>
  <si>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</si>
  <si>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</si>
  <si>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</si>
  <si>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</si>
  <si>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</si>
  <si>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</si>
  <si>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</si>
  <si>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</si>
  <si>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</si>
  <si>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</si>
  <si>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</si>
  <si>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</si>
  <si>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</si>
  <si>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</si>
  <si>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</si>
  <si>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</si>
  <si>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</si>
  <si>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</si>
  <si>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</si>
  <si>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</si>
  <si>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</si>
  <si>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</si>
  <si>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</si>
  <si>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</si>
  <si>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</si>
  <si>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</si>
  <si>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</si>
  <si>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</si>
  <si>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</si>
  <si>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</si>
  <si>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</si>
  <si>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</si>
  <si>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</si>
  <si>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</si>
  <si>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</si>
  <si>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</si>
  <si>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</si>
  <si>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</si>
  <si>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</si>
  <si>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</si>
  <si>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</si>
  <si>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</si>
  <si>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</si>
  <si>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</si>
  <si>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</si>
  <si>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</si>
  <si>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</si>
  <si>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</si>
  <si>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</si>
  <si>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</si>
  <si>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</si>
  <si>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</si>
  <si>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</si>
  <si>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</si>
  <si>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</si>
  <si>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</si>
  <si>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</si>
  <si>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</si>
  <si>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</si>
  <si>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</si>
  <si>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</si>
  <si>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</si>
  <si>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</si>
  <si>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</si>
  <si>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</si>
  <si>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</si>
  <si>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</si>
  <si>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</si>
  <si>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</si>
  <si>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</si>
  <si>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</si>
  <si>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</si>
  <si>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</si>
  <si>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</si>
  <si>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</si>
  <si>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</si>
  <si>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</si>
  <si>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</si>
  <si>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</si>
  <si>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</si>
  <si>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</si>
  <si>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</si>
  <si>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</si>
  <si>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</si>
  <si>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</si>
  <si>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</si>
  <si>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</si>
  <si>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</si>
  <si>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</si>
  <si>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</si>
  <si>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</si>
  <si>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</si>
  <si>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</si>
  <si>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</si>
  <si>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</si>
  <si>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</si>
  <si>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</si>
  <si>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</si>
  <si>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</si>
  <si>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</si>
  <si>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</si>
  <si>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</si>
  <si>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</si>
  <si>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</si>
  <si>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</si>
  <si>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</si>
  <si>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</si>
  <si>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</si>
  <si>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</si>
  <si>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</si>
  <si>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</si>
  <si>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</si>
  <si>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</si>
  <si>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</si>
  <si>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</si>
  <si>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</si>
  <si>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</si>
  <si>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</si>
  <si>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</si>
  <si>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</si>
  <si>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</si>
  <si>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</si>
  <si>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</si>
  <si>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</si>
  <si>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</si>
  <si>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</si>
  <si>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</si>
  <si>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</si>
  <si>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</si>
  <si>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</si>
  <si>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</si>
  <si>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</si>
  <si>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</si>
  <si>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</si>
  <si>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</si>
  <si>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</si>
  <si>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</si>
  <si>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</si>
  <si>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</si>
  <si>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</si>
  <si>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</si>
  <si>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</si>
  <si>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</si>
  <si>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</si>
  <si>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</si>
  <si>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</si>
  <si>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</si>
  <si>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</si>
  <si>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</si>
  <si>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</si>
  <si>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</si>
  <si>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</si>
  <si>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</si>
  <si>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</si>
  <si>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</si>
  <si>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</si>
  <si>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</si>
  <si>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</si>
  <si>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</si>
  <si>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</si>
  <si>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</si>
  <si>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</si>
  <si>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</si>
  <si>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</si>
  <si>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</si>
  <si>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</si>
  <si>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</si>
  <si>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</si>
  <si>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</si>
  <si>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</si>
  <si>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</si>
  <si>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</si>
  <si>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</si>
  <si>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</si>
  <si>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</si>
  <si>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</si>
  <si>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</si>
  <si>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</si>
  <si>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</si>
  <si>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</si>
  <si>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</si>
  <si>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</si>
  <si>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</si>
  <si>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</si>
  <si>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</si>
  <si>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</si>
  <si>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</si>
  <si>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</si>
  <si>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</si>
  <si>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</si>
  <si>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</si>
  <si>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</si>
  <si>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</si>
  <si>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</si>
  <si>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</si>
  <si>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</si>
  <si>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</si>
  <si>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</si>
  <si>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</si>
  <si>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</si>
  <si>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</si>
  <si>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</si>
  <si>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</si>
  <si>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</si>
  <si>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</si>
  <si>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</si>
  <si>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</si>
  <si>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</si>
  <si>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</si>
  <si>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</si>
  <si>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</si>
  <si>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</si>
  <si>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</si>
  <si>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</si>
  <si>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</si>
  <si>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</si>
  <si>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</si>
  <si>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</si>
  <si>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</si>
  <si>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</si>
  <si>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</si>
  <si>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</si>
  <si>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</si>
  <si>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</si>
  <si>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</si>
  <si>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</si>
  <si>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</si>
  <si>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</si>
  <si>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</si>
  <si>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</si>
  <si>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</si>
  <si>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</si>
  <si>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</si>
  <si>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</si>
  <si>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</si>
  <si>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</si>
  <si>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</si>
  <si>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</si>
  <si>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</si>
  <si>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</si>
  <si>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</si>
  <si>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</si>
  <si>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</si>
  <si>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</si>
  <si>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</si>
  <si>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</si>
  <si>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</si>
  <si>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</si>
  <si>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</si>
  <si>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</si>
  <si>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</si>
  <si>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</si>
  <si>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</si>
  <si>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</si>
  <si>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</si>
  <si>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</si>
  <si>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</si>
  <si>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</si>
  <si>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</si>
  <si>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</si>
  <si>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</si>
  <si>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</si>
  <si>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</si>
  <si>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</si>
  <si>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</si>
  <si>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</si>
  <si>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</si>
  <si>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</si>
  <si>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</si>
  <si>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</si>
  <si>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</si>
  <si>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</si>
  <si>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</si>
  <si>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</si>
  <si>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</si>
  <si>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</si>
  <si>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</si>
  <si>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</si>
  <si>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</si>
  <si>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</si>
  <si>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</si>
  <si>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</si>
  <si>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</si>
  <si>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</si>
  <si>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</si>
  <si>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</si>
  <si>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</si>
  <si>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</si>
  <si>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</si>
  <si>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</si>
  <si>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</si>
  <si>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</si>
  <si>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</si>
  <si>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</si>
  <si>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</si>
  <si>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</si>
  <si>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</si>
  <si>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</si>
  <si>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</si>
  <si>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</si>
  <si>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</si>
  <si>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</si>
  <si>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</si>
  <si>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</si>
  <si>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</si>
  <si>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</si>
  <si>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</si>
  <si>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</si>
  <si>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</si>
  <si>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</si>
  <si>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</si>
  <si>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</si>
  <si>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</si>
  <si>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</si>
  <si>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</si>
  <si>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</si>
  <si>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</si>
  <si>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</si>
  <si>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</si>
  <si>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</si>
  <si>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</si>
  <si>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</si>
  <si>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</si>
  <si>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</si>
  <si>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</si>
  <si>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</si>
  <si>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</si>
  <si>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</si>
  <si>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</si>
  <si>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</si>
  <si>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</si>
  <si>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</si>
  <si>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</si>
  <si>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</si>
  <si>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</si>
  <si>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</si>
  <si>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</si>
  <si>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</si>
  <si>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</si>
  <si>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</si>
  <si>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</si>
  <si>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</si>
  <si>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</si>
  <si>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</si>
  <si>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</si>
  <si>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</si>
  <si>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</si>
  <si>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</si>
  <si>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</si>
  <si>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</si>
  <si>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</si>
  <si>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</si>
  <si>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</si>
  <si>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</si>
  <si>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</si>
  <si>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</si>
  <si>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</si>
  <si>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</si>
  <si>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</si>
  <si>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</si>
  <si>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</si>
  <si>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</si>
  <si>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</si>
  <si>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</si>
  <si>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</si>
  <si>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</si>
  <si>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</si>
  <si>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</si>
  <si>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</si>
  <si>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</si>
  <si>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</si>
  <si>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</si>
  <si>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</si>
  <si>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</si>
  <si>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</si>
  <si>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</si>
  <si>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</si>
  <si>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</si>
  <si>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</si>
  <si>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</si>
  <si>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</si>
  <si>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</si>
  <si>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</si>
  <si>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</si>
  <si>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</si>
  <si>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</si>
  <si>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</si>
  <si>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</si>
  <si>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</si>
  <si>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</si>
  <si>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</si>
  <si>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</si>
  <si>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</si>
  <si>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</si>
  <si>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</si>
  <si>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</si>
  <si>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</si>
  <si>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</si>
  <si>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</si>
  <si>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</si>
  <si>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</si>
  <si>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</si>
  <si>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</si>
  <si>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</si>
  <si>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</si>
  <si>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</si>
  <si>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</si>
  <si>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</si>
  <si>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</si>
  <si>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</si>
  <si>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</si>
  <si>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</si>
  <si>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</si>
  <si>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</si>
  <si>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</si>
  <si>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</si>
  <si>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</si>
  <si>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</si>
  <si>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</si>
  <si>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</si>
  <si>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</si>
  <si>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</si>
  <si>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</si>
  <si>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</si>
  <si>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</si>
  <si>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</si>
  <si>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</si>
  <si>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</si>
  <si>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</si>
  <si>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</si>
  <si>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</si>
  <si>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</si>
  <si>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</si>
  <si>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</si>
  <si>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</si>
  <si>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</si>
  <si>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</si>
  <si>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</si>
  <si>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</si>
  <si>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</si>
  <si>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</si>
  <si>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</si>
  <si>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</si>
  <si>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</si>
  <si>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</si>
  <si>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</si>
  <si>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</si>
  <si>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</si>
  <si>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</si>
  <si>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</si>
  <si>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</si>
  <si>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</si>
  <si>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</si>
  <si>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</si>
  <si>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</si>
  <si>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</si>
  <si>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</si>
  <si>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</si>
  <si>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</si>
  <si>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</si>
  <si>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</si>
  <si>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</si>
  <si>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</si>
  <si>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</si>
  <si>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</si>
  <si>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</si>
  <si>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</si>
  <si>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</si>
  <si>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</si>
  <si>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</si>
  <si>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</si>
  <si>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</si>
  <si>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</si>
  <si>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</si>
  <si>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</si>
  <si>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</si>
  <si>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</si>
  <si>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</si>
  <si>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</si>
  <si>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</si>
  <si>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</si>
  <si>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</si>
  <si>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</si>
  <si>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</si>
  <si>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</si>
  <si>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</si>
  <si>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</si>
  <si>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</si>
  <si>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</si>
  <si>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</si>
  <si>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</si>
  <si>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</si>
  <si>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</si>
  <si>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</si>
  <si>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</si>
  <si>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</si>
  <si>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</si>
  <si>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</si>
  <si>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</si>
  <si>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</si>
  <si>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</si>
  <si>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</si>
  <si>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</si>
  <si>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</si>
  <si>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</si>
  <si>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</si>
  <si>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</si>
  <si>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</si>
  <si>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</si>
  <si>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</si>
  <si>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</si>
  <si>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</si>
  <si>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</si>
  <si>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</si>
  <si>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</si>
  <si>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</si>
  <si>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</si>
  <si>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</si>
  <si>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</si>
  <si>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</si>
  <si>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</si>
  <si>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</si>
  <si>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</si>
  <si>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</si>
  <si>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</si>
  <si>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</si>
  <si>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</si>
  <si>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</si>
  <si>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</si>
  <si>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</si>
  <si>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</si>
  <si>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</si>
  <si>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</si>
  <si>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</si>
  <si>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</si>
  <si>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</si>
  <si>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</si>
  <si>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</si>
  <si>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</si>
  <si>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</si>
  <si>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</si>
  <si>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</si>
  <si>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</si>
  <si>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</si>
  <si>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</si>
  <si>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</si>
  <si>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</si>
  <si>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</si>
  <si>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</si>
  <si>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</si>
  <si>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</si>
  <si>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</si>
  <si>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</si>
  <si>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</si>
  <si>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</si>
  <si>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</si>
  <si>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</si>
  <si>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</si>
  <si>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</si>
  <si>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</si>
  <si>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</si>
  <si>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</si>
  <si>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</si>
  <si>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</si>
  <si>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</si>
  <si>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</si>
  <si>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</si>
  <si>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</si>
  <si>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</si>
  <si>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</si>
  <si>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</si>
  <si>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</si>
  <si>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</si>
  <si>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</si>
  <si>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</si>
  <si>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</si>
  <si>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</si>
  <si>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</si>
  <si>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</si>
  <si>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</si>
  <si>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</si>
  <si>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</si>
  <si>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</si>
  <si>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</si>
  <si>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</si>
  <si>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</si>
  <si>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</si>
  <si>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</si>
  <si>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</si>
  <si>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</si>
  <si>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</si>
  <si>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</si>
  <si>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</si>
  <si>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</si>
  <si>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</si>
  <si>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</si>
  <si>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</si>
  <si>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</si>
  <si>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</si>
  <si>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</si>
  <si>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</si>
  <si>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</si>
  <si>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</si>
  <si>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</si>
  <si>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</si>
  <si>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</si>
  <si>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</si>
  <si>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</si>
  <si>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</si>
  <si>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</si>
  <si>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</si>
  <si>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</si>
  <si>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</si>
  <si>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</si>
  <si>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</si>
  <si>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</si>
  <si>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</si>
  <si>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</si>
  <si>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</si>
  <si>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</si>
  <si>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</si>
  <si>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</si>
  <si>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</si>
  <si>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</si>
  <si>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</si>
  <si>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</si>
  <si>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</si>
  <si>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</si>
  <si>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</si>
  <si>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</si>
  <si>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</si>
  <si>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</si>
  <si>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</si>
  <si>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</si>
  <si>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</si>
  <si>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</si>
  <si>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</si>
  <si>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</si>
  <si>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</si>
  <si>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</si>
  <si>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</si>
  <si>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</si>
  <si>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</si>
  <si>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</si>
  <si>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</si>
  <si>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</si>
  <si>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</si>
  <si>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</si>
  <si>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</si>
  <si>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</si>
  <si>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</si>
  <si>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</si>
  <si>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</si>
  <si>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</si>
  <si>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</si>
  <si>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</si>
  <si>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</si>
  <si>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</si>
  <si>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</si>
  <si>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</si>
  <si>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</si>
  <si>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</si>
  <si>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</si>
  <si>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</si>
  <si>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</si>
  <si>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</si>
  <si>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</si>
  <si>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</si>
  <si>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</si>
  <si>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</si>
  <si>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</si>
  <si>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</si>
  <si>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</si>
  <si>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</si>
  <si>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</si>
  <si>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</si>
  <si>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</si>
  <si>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</si>
  <si>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</si>
  <si>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</si>
  <si>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</si>
  <si>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</si>
  <si>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</si>
  <si>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</si>
  <si>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</si>
  <si>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</si>
  <si>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</si>
  <si>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</si>
  <si>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</si>
  <si>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</si>
  <si>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</si>
  <si>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</si>
  <si>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</si>
  <si>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</si>
  <si>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</si>
  <si>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</si>
  <si>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</si>
  <si>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</si>
  <si>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</si>
  <si>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</si>
  <si>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</si>
  <si>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</si>
  <si>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</si>
  <si>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</si>
  <si>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</si>
  <si>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</si>
  <si>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</si>
  <si>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</si>
  <si>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</si>
  <si>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</si>
  <si>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</si>
  <si>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</si>
  <si>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</si>
  <si>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</si>
  <si>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</si>
  <si>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</si>
  <si>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</si>
  <si>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</si>
  <si>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</si>
  <si>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</si>
  <si>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</si>
  <si>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</si>
  <si>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</si>
  <si>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</si>
  <si>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</si>
  <si>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</si>
  <si>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</si>
  <si>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</si>
  <si>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</si>
  <si>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</si>
  <si>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</si>
  <si>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</si>
  <si>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</si>
  <si>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</si>
  <si>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</si>
  <si>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</si>
  <si>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</si>
  <si>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</si>
  <si>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</si>
  <si>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</si>
  <si>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</si>
  <si>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</si>
  <si>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</si>
  <si>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</si>
  <si>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</si>
  <si>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</si>
  <si>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</si>
  <si>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</si>
  <si>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</si>
  <si>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</si>
  <si>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</si>
  <si>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</si>
  <si>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</si>
  <si>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</si>
  <si>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</si>
  <si>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</si>
  <si>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</si>
  <si>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</si>
  <si>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</si>
  <si>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</si>
  <si>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</si>
  <si>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</si>
  <si>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</si>
  <si>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</si>
  <si>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</si>
  <si>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</si>
  <si>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</si>
  <si>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</si>
  <si>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</si>
  <si>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</si>
  <si>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</si>
  <si>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</si>
  <si>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</si>
  <si>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</si>
  <si>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</si>
  <si>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</si>
  <si>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</si>
  <si>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</si>
  <si>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</si>
  <si>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</si>
  <si>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</si>
  <si>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</si>
  <si>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</si>
  <si>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</si>
  <si>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</si>
  <si>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</si>
  <si>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</si>
  <si>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</si>
  <si>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</si>
  <si>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</si>
  <si>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</si>
  <si>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</si>
  <si>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</si>
  <si>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</si>
  <si>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</si>
  <si>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</si>
  <si>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</si>
  <si>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</si>
  <si>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</si>
  <si>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</si>
  <si>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</si>
  <si>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</si>
  <si>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</si>
  <si>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</si>
  <si>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</si>
  <si>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</si>
  <si>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</si>
  <si>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</si>
  <si>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</si>
  <si>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</si>
  <si>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</si>
  <si>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</si>
  <si>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</si>
  <si>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</si>
  <si>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</si>
  <si>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</si>
  <si>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</si>
  <si>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</si>
  <si>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</si>
  <si>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</si>
  <si>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</si>
  <si>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</si>
  <si>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</si>
  <si>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</si>
  <si>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</si>
  <si>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</si>
  <si>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</si>
  <si>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</si>
  <si>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</si>
  <si>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</si>
  <si>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</si>
  <si>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</si>
  <si>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</si>
  <si>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</si>
  <si>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</si>
  <si>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</si>
  <si>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</si>
  <si>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</si>
  <si>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</si>
  <si>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</si>
  <si>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</si>
  <si>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</si>
  <si>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</si>
  <si>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</si>
  <si>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</si>
  <si>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</si>
  <si>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</si>
  <si>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</si>
  <si>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</si>
  <si>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</si>
  <si>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</si>
  <si>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</si>
  <si>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</si>
  <si>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</si>
  <si>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</si>
  <si>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</si>
  <si>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</si>
  <si>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</si>
  <si>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</si>
  <si>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</si>
  <si>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</si>
  <si>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</si>
  <si>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</si>
  <si>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</si>
  <si>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</si>
  <si>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</si>
  <si>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</si>
  <si>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</si>
  <si>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</si>
  <si>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</si>
  <si>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</si>
  <si>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</si>
  <si>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</si>
  <si>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</si>
  <si>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</si>
  <si>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</si>
  <si>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</si>
  <si>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</si>
  <si>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</si>
  <si>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</si>
  <si>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</si>
  <si>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</si>
  <si>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</si>
  <si>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</si>
  <si>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</si>
  <si>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</si>
  <si>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</si>
  <si>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</si>
  <si>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</si>
  <si>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</si>
  <si>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</si>
  <si>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</si>
  <si>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</si>
  <si>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</si>
  <si>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</si>
  <si>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</si>
  <si>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</si>
  <si>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</si>
  <si>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</si>
  <si>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</si>
  <si>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</si>
  <si>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</si>
  <si>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</si>
  <si>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</si>
  <si>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</si>
  <si>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</si>
  <si>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</si>
  <si>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</si>
  <si>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</si>
  <si>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</si>
  <si>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</si>
  <si>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</si>
  <si>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</si>
  <si>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</si>
  <si>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</si>
  <si>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</si>
  <si>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</si>
  <si>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</si>
  <si>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</si>
  <si>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</si>
  <si>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</si>
  <si>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</si>
  <si>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</si>
  <si>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</si>
  <si>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</si>
  <si>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</si>
  <si>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</si>
  <si>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</si>
  <si>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</si>
  <si>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</si>
  <si>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</si>
  <si>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</si>
  <si>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</si>
  <si>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</si>
  <si>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</si>
  <si>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</si>
  <si>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</si>
  <si>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</si>
  <si>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</si>
  <si>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</si>
  <si>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</si>
  <si>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</si>
  <si>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</si>
  <si>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</si>
  <si>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</si>
  <si>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</si>
  <si>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</si>
  <si>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</si>
  <si>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</si>
  <si>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</si>
  <si>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</si>
  <si>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</si>
  <si>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</si>
  <si>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</si>
  <si>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</si>
  <si>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</si>
  <si>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</si>
  <si>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</si>
  <si>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</si>
  <si>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</si>
  <si>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</si>
  <si>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</si>
  <si>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</si>
  <si>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</si>
  <si>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</si>
  <si>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</si>
  <si>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</si>
  <si>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</si>
  <si>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</si>
  <si>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</si>
  <si>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</si>
  <si>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</si>
  <si>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</si>
  <si>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</si>
  <si>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</si>
  <si>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</si>
  <si>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</si>
  <si>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</si>
  <si>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</si>
  <si>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</si>
  <si>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</si>
  <si>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</si>
  <si>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</si>
  <si>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</si>
  <si>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</si>
  <si>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</si>
  <si>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</si>
  <si>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</si>
  <si>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</si>
  <si>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</si>
  <si>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</si>
  <si>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</si>
  <si>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</si>
  <si>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</si>
  <si>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</si>
  <si>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</si>
  <si>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</si>
  <si>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</si>
  <si>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</si>
  <si>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</si>
  <si>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</si>
  <si>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</si>
  <si>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</si>
  <si>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</si>
  <si>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</si>
  <si>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</si>
  <si>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</si>
  <si>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</si>
  <si>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</si>
  <si>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</si>
  <si>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</si>
  <si>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</si>
  <si>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</si>
  <si>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</si>
  <si>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</si>
  <si>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</si>
  <si>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</si>
  <si>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</si>
  <si>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</si>
  <si>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</si>
  <si>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</si>
  <si>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</si>
  <si>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</si>
  <si>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</si>
  <si>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</si>
  <si>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</si>
  <si>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</si>
  <si>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</si>
  <si>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</si>
  <si>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</si>
  <si>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</si>
  <si>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</si>
  <si>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</si>
  <si>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</si>
  <si>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</si>
  <si>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</si>
  <si>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</si>
  <si>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</si>
  <si>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</si>
  <si>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</si>
  <si>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</si>
  <si>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</si>
  <si>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</si>
  <si>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</si>
  <si>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</si>
  <si>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</si>
  <si>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</si>
  <si>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</si>
  <si>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</si>
  <si>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</si>
  <si>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</si>
  <si>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</si>
  <si>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</si>
  <si>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</si>
  <si>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</si>
  <si>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</si>
  <si>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</si>
  <si>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</si>
  <si>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</si>
  <si>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</si>
  <si>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</si>
  <si>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</si>
  <si>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</si>
  <si>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</si>
  <si>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</si>
  <si>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</si>
  <si>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</si>
  <si>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</si>
  <si>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</si>
  <si>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</si>
  <si>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</si>
  <si>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</si>
  <si>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</si>
  <si>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</si>
  <si>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</si>
  <si>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</si>
  <si>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</si>
  <si>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</si>
  <si>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</si>
  <si>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</si>
  <si>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</si>
  <si>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</si>
  <si>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</si>
  <si>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</si>
  <si>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</si>
  <si>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</si>
  <si>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</si>
  <si>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</si>
  <si>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</si>
  <si>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</si>
  <si>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</si>
  <si>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</si>
  <si>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</si>
  <si>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</si>
  <si>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</si>
  <si>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</si>
  <si>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</si>
  <si>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</si>
  <si>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</si>
  <si>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</si>
  <si>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</si>
  <si>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</si>
  <si>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</si>
  <si>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</si>
  <si>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</si>
  <si>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</si>
  <si>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</si>
  <si>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</si>
  <si>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</si>
  <si>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</si>
  <si>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</si>
  <si>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</si>
  <si>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</si>
  <si>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</si>
  <si>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</si>
  <si>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</si>
  <si>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</si>
  <si>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</si>
  <si>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</si>
  <si>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</si>
  <si>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</si>
  <si>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</si>
  <si>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</si>
  <si>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</si>
  <si>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</si>
  <si>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</si>
  <si>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</si>
  <si>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</si>
  <si>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</si>
  <si>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</si>
  <si>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</si>
  <si>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</si>
  <si>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</si>
  <si>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</si>
  <si>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</si>
  <si>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</si>
  <si>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</si>
  <si>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</si>
  <si>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</si>
  <si>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</si>
  <si>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</si>
  <si>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</si>
  <si>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</si>
  <si>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</si>
  <si>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</si>
  <si>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</si>
  <si>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</si>
  <si>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</si>
  <si>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</si>
  <si>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</si>
  <si>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</si>
  <si>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</si>
  <si>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</si>
  <si>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</si>
  <si>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</si>
  <si>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</si>
  <si>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</si>
  <si>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</si>
  <si>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</si>
  <si>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</si>
  <si>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</si>
  <si>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</si>
  <si>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</si>
  <si>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</si>
  <si>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</si>
  <si>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</si>
  <si>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</si>
  <si>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</si>
  <si>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</si>
  <si>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</si>
  <si>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</si>
  <si>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</si>
  <si>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</si>
  <si>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</si>
  <si>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</si>
  <si>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</si>
  <si>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</si>
  <si>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</si>
  <si>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</si>
  <si>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</si>
  <si>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</si>
  <si>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</si>
  <si>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</si>
  <si>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</si>
  <si>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</si>
  <si>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</si>
  <si>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</si>
  <si>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</si>
  <si>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</si>
  <si>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</si>
  <si>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</si>
  <si>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</si>
  <si>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</si>
  <si>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</si>
  <si>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</si>
  <si>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</si>
  <si>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</si>
  <si>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</si>
  <si>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</si>
  <si>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</si>
  <si>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</si>
  <si>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</si>
  <si>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</si>
  <si>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</si>
  <si>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</si>
  <si>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</si>
  <si>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</si>
  <si>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</si>
  <si>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</si>
  <si>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</si>
  <si>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</si>
  <si>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</si>
  <si>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</si>
  <si>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</si>
  <si>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</si>
  <si>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</si>
  <si>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</si>
  <si>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</si>
  <si>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</si>
  <si>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</si>
  <si>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</si>
  <si>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</si>
  <si>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</si>
  <si>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</si>
  <si>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</si>
  <si>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</si>
  <si>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</si>
  <si>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</si>
  <si>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</si>
  <si>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</si>
  <si>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</si>
  <si>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</si>
  <si>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</si>
  <si>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</si>
  <si>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</si>
  <si>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</si>
  <si>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</si>
  <si>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</si>
  <si>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</si>
  <si>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</si>
  <si>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</si>
  <si>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</si>
  <si>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</si>
  <si>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</si>
  <si>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</si>
  <si>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</si>
  <si>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</si>
  <si>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</si>
  <si>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</si>
  <si>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</si>
  <si>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</si>
  <si>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</si>
  <si>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</si>
  <si>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</si>
  <si>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</si>
  <si>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</si>
  <si>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</si>
  <si>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</si>
  <si>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</si>
  <si>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</si>
  <si>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</si>
  <si>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</si>
  <si>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</si>
  <si>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</si>
  <si>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</si>
  <si>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</si>
  <si>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</si>
  <si>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</si>
  <si>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</si>
  <si>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</si>
  <si>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</si>
  <si>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</si>
  <si>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</si>
  <si>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</si>
  <si>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</si>
  <si>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</si>
  <si>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</si>
  <si>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</si>
  <si>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</si>
  <si>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</si>
  <si>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</si>
  <si>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</si>
  <si>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</si>
  <si>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</si>
  <si>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</si>
  <si>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</si>
  <si>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</si>
  <si>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</si>
  <si>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</si>
  <si>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</si>
  <si>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</si>
  <si>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</si>
  <si>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</si>
  <si>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</si>
  <si>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</si>
  <si>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</si>
  <si>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</si>
  <si>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</si>
  <si>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</si>
  <si>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</si>
  <si>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</si>
  <si>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</si>
  <si>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</si>
  <si>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</si>
  <si>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</si>
  <si>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</si>
  <si>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</si>
  <si>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</si>
  <si>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</si>
  <si>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</si>
  <si>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</si>
  <si>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</si>
  <si>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</si>
  <si>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</si>
  <si>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</si>
  <si>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</si>
  <si>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</si>
  <si>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</si>
  <si>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</si>
  <si>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</si>
  <si>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</si>
  <si>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</si>
  <si>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</si>
  <si>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</si>
  <si>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</si>
  <si>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</si>
  <si>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</si>
  <si>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</si>
  <si>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</si>
  <si>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</si>
  <si>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</si>
  <si>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</si>
  <si>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</si>
  <si>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</si>
  <si>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</si>
  <si>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</si>
  <si>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</si>
  <si>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</si>
  <si>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</si>
  <si>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</si>
  <si>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</si>
  <si>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</si>
  <si>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</si>
  <si>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</si>
  <si>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</si>
  <si>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</si>
  <si>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</si>
  <si>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</si>
  <si>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</si>
  <si>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</si>
  <si>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</si>
  <si>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</si>
  <si>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</si>
  <si>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</si>
  <si>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</si>
  <si>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</si>
  <si>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</si>
  <si>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</si>
  <si>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</si>
  <si>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</si>
  <si>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</si>
  <si>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</si>
  <si>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</si>
  <si>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</si>
  <si>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</si>
  <si>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</si>
  <si>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</si>
  <si>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</si>
  <si>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</si>
  <si>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</si>
  <si>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</si>
  <si>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</si>
  <si>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</si>
  <si>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</si>
  <si>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</si>
  <si>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</si>
  <si>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</si>
  <si>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</si>
  <si>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</si>
  <si>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</si>
  <si>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</si>
  <si>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</si>
  <si>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</si>
  <si>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</si>
  <si>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</si>
  <si>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</si>
  <si>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</si>
  <si>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</si>
  <si>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</si>
  <si>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</si>
  <si>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</si>
  <si>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</si>
  <si>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</si>
  <si>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</si>
  <si>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</si>
  <si>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</si>
  <si>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</si>
  <si>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</si>
  <si>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</si>
  <si>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</si>
  <si>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</si>
  <si>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</si>
  <si>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</si>
  <si>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</si>
  <si>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</si>
  <si>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</si>
  <si>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</si>
  <si>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</si>
  <si>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</si>
  <si>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</si>
  <si>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</si>
  <si>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</si>
  <si>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</si>
  <si>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</si>
  <si>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</si>
  <si>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</si>
  <si>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</si>
  <si>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</si>
  <si>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</si>
  <si>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</si>
  <si>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</si>
  <si>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</si>
  <si>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</si>
  <si>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</si>
  <si>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</si>
  <si>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</si>
  <si>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</si>
  <si>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</si>
  <si>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</si>
  <si>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</si>
  <si>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</si>
  <si>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</si>
  <si>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</si>
  <si>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</si>
  <si>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</si>
  <si>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</si>
  <si>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</si>
  <si>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</si>
  <si>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</si>
  <si>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</si>
  <si>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</si>
  <si>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</si>
  <si>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</si>
  <si>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</si>
  <si>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</si>
  <si>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</si>
  <si>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</si>
  <si>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</si>
  <si>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</si>
  <si>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</si>
  <si>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</si>
  <si>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</si>
  <si>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</si>
  <si>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</si>
  <si>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</si>
  <si>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</si>
  <si>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</si>
  <si>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</si>
  <si>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</si>
  <si>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</si>
  <si>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</si>
  <si>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</si>
  <si>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</si>
  <si>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</si>
  <si>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</si>
  <si>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</si>
  <si>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</si>
  <si>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</si>
  <si>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</si>
  <si>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</si>
  <si>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</si>
  <si>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</si>
  <si>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</si>
  <si>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</si>
  <si>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</si>
  <si>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</si>
  <si>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</si>
  <si>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</si>
  <si>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</si>
  <si>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</si>
  <si>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</si>
  <si>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</si>
  <si>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</si>
  <si>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</si>
  <si>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</si>
  <si>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</si>
  <si>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</si>
  <si>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</si>
  <si>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</si>
  <si>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</si>
  <si>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</si>
  <si>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</si>
  <si>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</si>
  <si>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</si>
  <si>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</si>
  <si>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</si>
  <si>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</si>
  <si>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</si>
  <si>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</si>
  <si>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</si>
  <si>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</si>
  <si>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</si>
  <si>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</si>
  <si>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</si>
  <si>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</si>
  <si>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</si>
  <si>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</si>
  <si>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</si>
  <si>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</si>
  <si>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</si>
  <si>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</si>
  <si>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</si>
  <si>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</si>
  <si>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</si>
  <si>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</si>
  <si>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</si>
  <si>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</si>
  <si>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</si>
  <si>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</si>
  <si>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</si>
  <si>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</si>
  <si>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</si>
  <si>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</si>
  <si>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</si>
  <si>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</si>
  <si>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</si>
  <si>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</si>
  <si>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</si>
  <si>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</si>
  <si>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</si>
  <si>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</si>
  <si>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</si>
  <si>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</si>
  <si>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</si>
  <si>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</si>
  <si>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</si>
  <si>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</si>
  <si>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</si>
  <si>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</si>
  <si>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</si>
  <si>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</si>
  <si>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</si>
  <si>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</si>
  <si>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</si>
  <si>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</si>
  <si>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</si>
  <si>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</si>
  <si>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</si>
  <si>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</si>
  <si>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</si>
  <si>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</si>
  <si>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</si>
  <si>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</si>
  <si>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</si>
  <si>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</si>
  <si>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</si>
  <si>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</si>
  <si>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</si>
  <si>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</si>
  <si>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</si>
  <si>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</si>
  <si>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</si>
  <si>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</si>
  <si>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</si>
  <si>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</si>
  <si>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</si>
  <si>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</si>
  <si>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</si>
  <si>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</si>
  <si>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</si>
  <si>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</si>
  <si>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</si>
  <si>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</si>
  <si>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</si>
  <si>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</si>
  <si>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</si>
  <si>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</si>
  <si>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</si>
  <si>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</si>
  <si>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</si>
  <si>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</si>
  <si>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</si>
  <si>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</si>
  <si>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</si>
  <si>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</si>
  <si>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</si>
  <si>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</si>
  <si>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</si>
  <si>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</si>
  <si>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</si>
  <si>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</si>
  <si>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</si>
  <si>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</si>
  <si>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</si>
  <si>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</si>
  <si>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</si>
  <si>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</si>
  <si>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</si>
  <si>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</si>
  <si>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</si>
  <si>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</si>
  <si>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</si>
  <si>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</si>
  <si>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</si>
  <si>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</si>
  <si>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</si>
  <si>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</si>
  <si>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</si>
  <si>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</si>
  <si>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</si>
  <si>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</si>
  <si>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</si>
  <si>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</si>
  <si>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</si>
  <si>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</si>
  <si>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</si>
  <si>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</si>
  <si>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</si>
  <si>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</si>
  <si>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</si>
  <si>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</si>
  <si>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</si>
  <si>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</si>
  <si>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</si>
  <si>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</si>
  <si>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</si>
  <si>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</si>
  <si>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</si>
  <si>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</si>
  <si>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</si>
  <si>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</si>
  <si>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</si>
  <si>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</si>
  <si>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</si>
  <si>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</si>
  <si>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</si>
  <si>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</si>
  <si>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</si>
  <si>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</si>
  <si>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</si>
  <si>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</si>
  <si>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</si>
  <si>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</si>
  <si>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</si>
  <si>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</si>
  <si>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</si>
  <si>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</si>
  <si>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</si>
  <si>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</si>
  <si>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</si>
  <si>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</si>
  <si>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</si>
  <si>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</si>
  <si>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</si>
  <si>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</si>
  <si>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</si>
  <si>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</si>
  <si>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</si>
  <si>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</si>
  <si>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</si>
  <si>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</si>
  <si>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</si>
  <si>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</si>
  <si>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</si>
  <si>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</si>
  <si>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</si>
  <si>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</si>
  <si>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</si>
  <si>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</si>
  <si>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</si>
  <si>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</si>
  <si>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</si>
  <si>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</si>
  <si>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</si>
  <si>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</si>
  <si>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</si>
  <si>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</si>
  <si>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</si>
  <si>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</si>
  <si>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</si>
  <si>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</si>
  <si>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</si>
  <si>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</si>
  <si>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</si>
  <si>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</si>
  <si>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</si>
  <si>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</si>
  <si>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</si>
  <si>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</si>
  <si>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</si>
  <si>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</si>
  <si>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</si>
  <si>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</si>
  <si>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</si>
  <si>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</si>
  <si>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</si>
  <si>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</si>
  <si>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</si>
  <si>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</si>
  <si>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</si>
  <si>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</si>
  <si>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</si>
  <si>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</si>
  <si>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</si>
  <si>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</si>
  <si>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</si>
  <si>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</si>
  <si>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</si>
  <si>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</si>
  <si>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</si>
  <si>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</si>
  <si>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</si>
  <si>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</si>
  <si>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</si>
  <si>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</si>
  <si>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</si>
  <si>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</si>
  <si>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</si>
  <si>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</si>
  <si>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</si>
  <si>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</si>
  <si>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</si>
  <si>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</si>
  <si>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</si>
  <si>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</si>
  <si>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</si>
  <si>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</si>
  <si>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</si>
  <si>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</si>
  <si>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</si>
  <si>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</si>
  <si>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</si>
  <si>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</si>
  <si>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</si>
  <si>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</si>
  <si>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</si>
  <si>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</si>
  <si>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</si>
  <si>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</si>
  <si>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</si>
  <si>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</si>
  <si>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</si>
  <si>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</si>
  <si>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</si>
  <si>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</si>
  <si>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</si>
  <si>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</si>
  <si>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</si>
  <si>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</si>
  <si>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</si>
  <si>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</si>
  <si>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</si>
  <si>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</si>
  <si>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</si>
  <si>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</si>
  <si>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</si>
  <si>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</si>
  <si>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</si>
  <si>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</si>
  <si>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</si>
  <si>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</si>
  <si>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</si>
  <si>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</si>
  <si>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</si>
  <si>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</si>
  <si>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</si>
  <si>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</si>
  <si>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</si>
  <si>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</si>
  <si>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</si>
  <si>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</si>
  <si>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</si>
  <si>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</si>
  <si>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</si>
  <si>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</si>
  <si>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</si>
  <si>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</si>
  <si>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</si>
  <si>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</si>
  <si>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</si>
  <si>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</si>
  <si>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</si>
  <si>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</si>
  <si>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</si>
  <si>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</si>
  <si>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</si>
  <si>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</si>
  <si>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</si>
  <si>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</si>
  <si>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</si>
  <si>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</si>
  <si>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</si>
  <si>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</si>
  <si>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</si>
  <si>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</si>
  <si>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</si>
  <si>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</si>
  <si>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</si>
  <si>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</si>
  <si>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</si>
  <si>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</si>
  <si>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</si>
  <si>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</si>
  <si>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</si>
  <si>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</si>
  <si>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</si>
  <si>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</si>
  <si>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</si>
  <si>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</si>
  <si>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</si>
  <si>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</si>
  <si>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</si>
  <si>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</si>
  <si>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</si>
  <si>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</si>
  <si>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</si>
  <si>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</si>
  <si>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</si>
  <si>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</si>
  <si>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</si>
  <si>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</si>
  <si>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</si>
  <si>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</si>
  <si>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</si>
  <si>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</si>
  <si>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</si>
  <si>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</si>
  <si>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</si>
  <si>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</si>
  <si>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</si>
  <si>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</si>
  <si>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</si>
  <si>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</si>
  <si>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</si>
  <si>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</si>
  <si>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</si>
  <si>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</si>
  <si>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</si>
  <si>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</si>
  <si>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</si>
  <si>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</si>
  <si>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</si>
  <si>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</si>
  <si>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</si>
  <si>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</si>
  <si>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</si>
  <si>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</si>
  <si>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</si>
  <si>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</si>
  <si>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</si>
  <si>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</si>
  <si>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</si>
  <si>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</si>
  <si>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</si>
  <si>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</si>
  <si>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</si>
  <si>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</si>
  <si>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</si>
  <si>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</si>
  <si>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</si>
  <si>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</si>
  <si>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</si>
  <si>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</si>
  <si>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</si>
  <si>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</si>
  <si>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</si>
  <si>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</si>
  <si>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</si>
  <si>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</si>
  <si>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</si>
  <si>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</si>
  <si>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</si>
  <si>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</si>
  <si>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</si>
  <si>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</si>
  <si>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</si>
  <si>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</si>
  <si>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</si>
  <si>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</si>
  <si>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</si>
  <si>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</si>
  <si>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</si>
  <si>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</si>
  <si>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</si>
  <si>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</si>
  <si>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</si>
  <si>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</si>
  <si>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</si>
  <si>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</si>
  <si>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</si>
  <si>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</si>
  <si>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</si>
  <si>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</si>
  <si>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</si>
  <si>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</si>
  <si>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</si>
  <si>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</si>
  <si>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</si>
  <si>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</si>
  <si>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</si>
  <si>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</si>
  <si>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</si>
  <si>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</si>
  <si>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</si>
  <si>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</si>
  <si>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</si>
  <si>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</si>
  <si>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</si>
  <si>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</si>
  <si>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</si>
  <si>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</si>
  <si>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</si>
  <si>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</si>
  <si>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</si>
  <si>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</si>
  <si>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</si>
  <si>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</si>
  <si>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</si>
  <si>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</si>
  <si>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</si>
  <si>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</si>
  <si>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</si>
  <si>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</si>
  <si>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</si>
  <si>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</si>
  <si>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</si>
  <si>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</si>
  <si>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</si>
  <si>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</si>
  <si>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</si>
  <si>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</si>
  <si>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</si>
  <si>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</si>
  <si>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</si>
  <si>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</si>
  <si>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</si>
  <si>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</si>
  <si>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</si>
  <si>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</si>
  <si>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</si>
  <si>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</si>
  <si>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</si>
  <si>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</si>
  <si>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</si>
  <si>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</si>
  <si>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</si>
  <si>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</si>
  <si>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</si>
  <si>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</si>
  <si>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</si>
  <si>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</si>
  <si>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</si>
  <si>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</si>
  <si>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</si>
  <si>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</si>
  <si>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</si>
  <si>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</si>
  <si>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</si>
  <si>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</si>
  <si>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</si>
  <si>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</si>
  <si>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</si>
  <si>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</si>
  <si>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</si>
  <si>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</si>
  <si>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</si>
  <si>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</si>
  <si>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</si>
  <si>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</si>
  <si>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</si>
  <si>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</si>
  <si>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</si>
  <si>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</si>
  <si>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</si>
  <si>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</si>
  <si>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</si>
  <si>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</si>
  <si>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</si>
  <si>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</si>
  <si>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</si>
  <si>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</si>
  <si>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</si>
  <si>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</si>
  <si>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</si>
  <si>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</si>
  <si>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</si>
  <si>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</si>
  <si>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</si>
  <si>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</si>
  <si>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</si>
  <si>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</si>
  <si>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</si>
  <si>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</si>
  <si>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</si>
  <si>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</si>
  <si>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</si>
  <si>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</si>
  <si>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</si>
  <si>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</si>
  <si>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</si>
  <si>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</si>
  <si>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</si>
  <si>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</si>
  <si>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</si>
  <si>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</si>
  <si>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</si>
  <si>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</si>
  <si>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</si>
  <si>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</si>
  <si>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</si>
  <si>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</si>
  <si>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</si>
  <si>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</si>
  <si>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</si>
  <si>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</si>
  <si>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</si>
  <si>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</si>
  <si>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</si>
  <si>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</si>
  <si>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</si>
  <si>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</si>
  <si>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</si>
  <si>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</si>
  <si>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</si>
  <si>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</si>
  <si>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</si>
  <si>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</si>
  <si>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</si>
  <si>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</si>
  <si>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</si>
  <si>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</si>
  <si>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</si>
  <si>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</si>
  <si>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</si>
  <si>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</si>
  <si>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</si>
  <si>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</si>
  <si>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</si>
  <si>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</si>
  <si>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</si>
  <si>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</si>
  <si>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</si>
  <si>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</si>
  <si>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</si>
  <si>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</si>
  <si>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</si>
  <si>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</si>
  <si>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</si>
  <si>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</si>
  <si>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</si>
  <si>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</si>
  <si>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</si>
  <si>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</si>
  <si>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</si>
  <si>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</si>
  <si>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</si>
  <si>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</si>
  <si>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</si>
  <si>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</si>
  <si>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</si>
  <si>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</si>
  <si>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</si>
  <si>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</si>
  <si>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</si>
  <si>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</si>
  <si>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</si>
  <si>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</si>
  <si>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</si>
  <si>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</si>
  <si>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</si>
  <si>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</si>
  <si>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</si>
  <si>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</si>
  <si>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</si>
  <si>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</si>
  <si>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</si>
  <si>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</si>
  <si>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</si>
  <si>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</si>
  <si>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</si>
  <si>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</si>
  <si>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</si>
  <si>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</si>
  <si>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</si>
  <si>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</si>
  <si>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</si>
  <si>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</si>
  <si>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</si>
  <si>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</si>
  <si>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</si>
  <si>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</si>
  <si>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</si>
  <si>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</si>
  <si>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</si>
  <si>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</si>
  <si>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</si>
  <si>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</si>
  <si>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</si>
  <si>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</si>
  <si>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</si>
  <si>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</si>
  <si>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</si>
  <si>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</si>
  <si>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</si>
  <si>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</si>
  <si>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</si>
  <si>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</si>
  <si>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</si>
  <si>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</si>
  <si>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</si>
  <si>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</si>
  <si>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</si>
  <si>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</si>
  <si>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</si>
  <si>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</si>
  <si>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</si>
  <si>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</si>
  <si>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</si>
  <si>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</si>
  <si>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</si>
  <si>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</si>
  <si>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</si>
  <si>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</si>
  <si>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</si>
  <si>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</si>
  <si>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</si>
  <si>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</si>
  <si>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</si>
  <si>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</si>
  <si>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</si>
  <si>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</si>
  <si>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</si>
  <si>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</si>
  <si>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</si>
  <si>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</si>
  <si>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</si>
  <si>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</si>
  <si>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</si>
  <si>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</si>
  <si>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</si>
  <si>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</si>
  <si>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</si>
  <si>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</si>
  <si>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</si>
  <si>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</si>
  <si>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</si>
  <si>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</si>
  <si>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</si>
  <si>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</si>
  <si>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</si>
  <si>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</si>
  <si>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</si>
  <si>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</si>
  <si>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</si>
  <si>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</si>
  <si>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</si>
  <si>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</si>
  <si>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</si>
  <si>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</si>
  <si>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</si>
  <si>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</si>
  <si>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</si>
  <si>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</si>
  <si>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</si>
  <si>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</si>
  <si>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</si>
  <si>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</si>
  <si>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</si>
  <si>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</si>
  <si>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</si>
  <si>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</si>
  <si>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</si>
  <si>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</si>
  <si>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</si>
  <si>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</si>
  <si>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</si>
  <si>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</si>
  <si>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</si>
  <si>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</si>
  <si>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</si>
  <si>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</si>
  <si>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</si>
  <si>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</si>
  <si>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</si>
  <si>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</si>
  <si>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</si>
  <si>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</si>
  <si>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</si>
  <si>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</si>
  <si>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</si>
  <si>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</si>
  <si>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</si>
  <si>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</si>
  <si>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</si>
  <si>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</si>
  <si>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</si>
  <si>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</si>
  <si>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</si>
  <si>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</si>
  <si>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</si>
  <si>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</si>
  <si>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</si>
  <si>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</si>
  <si>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</si>
  <si>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</si>
  <si>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</si>
  <si>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</si>
  <si>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</si>
  <si>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</si>
  <si>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</si>
  <si>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</si>
  <si>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</si>
  <si>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</si>
  <si>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</si>
  <si>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</si>
  <si>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</si>
  <si>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</si>
  <si>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</si>
  <si>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</si>
  <si>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</si>
  <si>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</si>
  <si>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</si>
  <si>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</si>
  <si>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</si>
  <si>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</si>
  <si>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</si>
  <si>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</si>
  <si>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</si>
  <si>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</si>
  <si>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</si>
  <si>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</si>
  <si>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</si>
  <si>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</si>
  <si>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</si>
  <si>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</si>
  <si>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</si>
  <si>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</si>
  <si>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</si>
  <si>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</si>
  <si>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</si>
  <si>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</si>
  <si>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</si>
  <si>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</si>
  <si>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</si>
  <si>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</si>
  <si>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</si>
  <si>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</si>
  <si>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</si>
  <si>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</si>
  <si>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</si>
  <si>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</si>
  <si>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</si>
  <si>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</si>
  <si>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</si>
  <si>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</si>
  <si>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</si>
  <si>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</si>
  <si>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</si>
  <si>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</si>
  <si>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</si>
  <si>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</si>
  <si>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</si>
  <si>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</si>
  <si>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</si>
  <si>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</si>
  <si>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</si>
  <si>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</si>
  <si>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</si>
  <si>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</si>
  <si>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</si>
  <si>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</si>
  <si>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</si>
  <si>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</si>
  <si>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</si>
  <si>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</si>
  <si>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</si>
  <si>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</si>
  <si>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</si>
  <si>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</si>
  <si>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</si>
  <si>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</si>
  <si>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</si>
  <si>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</si>
  <si>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</si>
  <si>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</si>
  <si>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</si>
  <si>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</si>
  <si>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</si>
  <si>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</si>
  <si>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</si>
  <si>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</si>
  <si>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</si>
  <si>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</si>
  <si>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</si>
  <si>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</si>
  <si>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</si>
  <si>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</si>
  <si>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</si>
  <si>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</si>
  <si>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</si>
  <si>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</si>
  <si>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</si>
  <si>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</si>
  <si>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</si>
  <si>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</si>
  <si>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</si>
  <si>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</si>
  <si>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</si>
  <si>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</si>
  <si>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</si>
  <si>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</si>
  <si>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</si>
  <si>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</si>
  <si>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</si>
  <si>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</si>
  <si>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</si>
  <si>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</si>
  <si>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</si>
  <si>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</si>
  <si>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</si>
  <si>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</si>
  <si>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</si>
  <si>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</si>
  <si>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</si>
  <si>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</si>
  <si>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</si>
  <si>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</si>
  <si>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</si>
  <si>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</si>
  <si>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</si>
  <si>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</si>
  <si>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</si>
  <si>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</si>
  <si>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</si>
  <si>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</si>
  <si>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</si>
  <si>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</si>
  <si>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</si>
  <si>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</si>
  <si>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</si>
  <si>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</si>
  <si>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</si>
  <si>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</si>
  <si>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</si>
  <si>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</si>
  <si>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</si>
  <si>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</si>
  <si>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</si>
  <si>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</si>
  <si>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</si>
  <si>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</si>
  <si>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</si>
  <si>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</si>
  <si>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</si>
  <si>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</si>
  <si>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</si>
  <si>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</si>
  <si>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</si>
  <si>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</si>
  <si>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</si>
  <si>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</si>
  <si>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</si>
  <si>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</si>
  <si>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</si>
  <si>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</si>
  <si>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</si>
  <si>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</si>
  <si>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</si>
  <si>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</si>
  <si>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</si>
  <si>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</si>
  <si>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</si>
  <si>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</si>
  <si>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</si>
  <si>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</si>
  <si>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</si>
  <si>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</si>
  <si>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</si>
  <si>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</si>
  <si>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</si>
  <si>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</si>
  <si>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</si>
  <si>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</si>
  <si>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</si>
  <si>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</si>
  <si>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</si>
  <si>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</si>
  <si>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</si>
  <si>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</si>
  <si>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</si>
  <si>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</si>
  <si>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</si>
  <si>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</si>
  <si>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</si>
  <si>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</si>
  <si>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</si>
  <si>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</si>
  <si>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</si>
  <si>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</si>
  <si>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</si>
  <si>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</si>
  <si>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</si>
  <si>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</si>
  <si>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</si>
  <si>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</si>
  <si>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</si>
  <si>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</si>
  <si>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</si>
  <si>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</si>
  <si>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</si>
  <si>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</si>
  <si>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</si>
  <si>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</si>
  <si>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</si>
  <si>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</si>
  <si>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</si>
  <si>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</si>
  <si>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</si>
  <si>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</si>
  <si>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</si>
  <si>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</si>
  <si>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</si>
  <si>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</si>
  <si>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</si>
  <si>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</si>
  <si>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</si>
  <si>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</si>
  <si>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</si>
  <si>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</si>
  <si>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</si>
  <si>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</si>
  <si>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</si>
  <si>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</si>
  <si>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</si>
  <si>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</si>
  <si>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</si>
  <si>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</si>
  <si>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</si>
  <si>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</si>
  <si>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</si>
  <si>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</si>
  <si>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</si>
  <si>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</si>
  <si>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</si>
  <si>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</si>
  <si>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</si>
  <si>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</si>
  <si>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</si>
  <si>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</si>
  <si>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</si>
  <si>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</si>
  <si>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</si>
  <si>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</si>
  <si>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</si>
  <si>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</si>
  <si>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</si>
  <si>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</si>
  <si>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</si>
  <si>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</si>
  <si>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</si>
  <si>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</si>
  <si>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</si>
  <si>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</si>
  <si>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</si>
  <si>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</si>
  <si>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</si>
  <si>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</si>
  <si>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</si>
  <si>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</si>
  <si>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</si>
  <si>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</si>
  <si>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</si>
  <si>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</si>
  <si>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</si>
  <si>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</si>
  <si>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</si>
  <si>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</si>
  <si>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</si>
  <si>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</si>
  <si>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</si>
  <si>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</si>
  <si>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</si>
  <si>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</si>
  <si>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</si>
  <si>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</si>
  <si>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</si>
  <si>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</si>
  <si>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</si>
  <si>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</si>
  <si>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</si>
  <si>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</si>
  <si>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</si>
  <si>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</si>
  <si>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</si>
  <si>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</si>
  <si>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</si>
  <si>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</si>
  <si>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</si>
  <si>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</si>
  <si>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</si>
  <si>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</si>
  <si>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</si>
  <si>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</si>
  <si>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</si>
  <si>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</si>
  <si>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</si>
  <si>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</si>
  <si>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</si>
  <si>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</si>
  <si>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</si>
  <si>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</si>
  <si>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</si>
  <si>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</si>
  <si>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</si>
  <si>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</si>
  <si>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</si>
  <si>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</si>
  <si>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</si>
  <si>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</si>
  <si>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</si>
  <si>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</si>
  <si>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</si>
  <si>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</si>
  <si>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</si>
  <si>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</si>
  <si>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</si>
  <si>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</si>
  <si>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</si>
  <si>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</si>
  <si>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</si>
  <si>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</si>
  <si>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</si>
  <si>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</si>
  <si>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</si>
  <si>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</si>
  <si>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</si>
  <si>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</si>
  <si>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</si>
  <si>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</si>
  <si>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</si>
  <si>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</si>
  <si>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</si>
  <si>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</si>
  <si>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</si>
  <si>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</si>
  <si>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</si>
  <si>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</si>
  <si>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</si>
  <si>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</si>
  <si>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</si>
  <si>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</si>
  <si>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</si>
  <si>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</si>
  <si>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</si>
  <si>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</si>
  <si>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</si>
  <si>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</si>
  <si>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</si>
  <si>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</si>
  <si>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</si>
  <si>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</si>
  <si>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</si>
  <si>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</si>
  <si>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</si>
  <si>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</si>
  <si>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</si>
  <si>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</si>
  <si>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</si>
  <si>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</si>
  <si>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</si>
  <si>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</si>
  <si>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</si>
  <si>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</si>
  <si>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</si>
  <si>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</si>
  <si>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</si>
  <si>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</si>
  <si>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</si>
  <si>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</si>
  <si>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</si>
  <si>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</si>
  <si>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</si>
  <si>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</si>
  <si>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</si>
  <si>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</si>
  <si>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</si>
  <si>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</si>
  <si>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</si>
  <si>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</si>
  <si>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</si>
  <si>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</si>
  <si>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</si>
  <si>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</si>
  <si>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</si>
  <si>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</si>
  <si>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</si>
  <si>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</si>
  <si>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</si>
  <si>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</si>
  <si>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</si>
  <si>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</si>
  <si>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</si>
  <si>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</si>
  <si>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</si>
  <si>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</si>
  <si>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</si>
  <si>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</si>
  <si>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</si>
  <si>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</si>
  <si>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</si>
  <si>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</si>
  <si>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</si>
  <si>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</si>
  <si>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</si>
  <si>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</si>
  <si>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</si>
  <si>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</si>
  <si>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</si>
  <si>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</si>
  <si>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</si>
  <si>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</si>
  <si>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</si>
  <si>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</si>
  <si>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</si>
  <si>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</si>
  <si>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</si>
  <si>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</si>
  <si>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</si>
  <si>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</si>
  <si>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</si>
  <si>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</si>
  <si>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</si>
  <si>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</si>
  <si>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</si>
  <si>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</si>
  <si>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</si>
  <si>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</si>
  <si>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</si>
  <si>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</si>
  <si>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</si>
  <si>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</si>
  <si>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</si>
  <si>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</si>
  <si>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</si>
  <si>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</si>
  <si>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</si>
  <si>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</si>
  <si>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</si>
  <si>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</si>
  <si>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</si>
  <si>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</si>
  <si>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</si>
  <si>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</si>
  <si>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</si>
  <si>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</si>
  <si>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</si>
  <si>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</si>
  <si>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</si>
  <si>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</si>
  <si>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</si>
  <si>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</si>
  <si>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</si>
  <si>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</si>
  <si>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</si>
  <si>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</si>
  <si>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</si>
  <si>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</si>
  <si>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</si>
  <si>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</si>
  <si>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</si>
  <si>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</si>
  <si>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</si>
  <si>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</si>
  <si>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</si>
  <si>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</si>
  <si>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</si>
  <si>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</si>
  <si>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</si>
  <si>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</si>
  <si>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</si>
  <si>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</si>
  <si>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</si>
  <si>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</si>
  <si>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</si>
  <si>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</si>
  <si>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</si>
  <si>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</si>
  <si>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</si>
  <si>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</si>
  <si>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</si>
  <si>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</si>
  <si>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</si>
  <si>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</si>
  <si>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</si>
  <si>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</si>
  <si>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</si>
  <si>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</si>
  <si>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</si>
  <si>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</si>
  <si>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</si>
  <si>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</si>
  <si>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</si>
  <si>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</si>
  <si>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</si>
  <si>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</si>
  <si>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</si>
  <si>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</si>
  <si>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</si>
  <si>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</si>
  <si>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</si>
  <si>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</si>
  <si>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</si>
  <si>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</si>
  <si>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</si>
  <si>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</si>
  <si>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</si>
  <si>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</si>
  <si>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</si>
  <si>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</si>
  <si>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</si>
  <si>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</si>
  <si>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</si>
  <si>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</si>
  <si>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</si>
  <si>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</si>
  <si>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</si>
  <si>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</si>
  <si>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</si>
  <si>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</si>
  <si>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</si>
  <si>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</si>
  <si>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</si>
  <si>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</si>
  <si>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</si>
  <si>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</si>
  <si>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</si>
  <si>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</si>
  <si>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</si>
  <si>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</si>
  <si>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</si>
  <si>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</si>
  <si>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</si>
  <si>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</si>
  <si>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</si>
  <si>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</si>
  <si>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</si>
  <si>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</si>
  <si>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</si>
  <si>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</si>
  <si>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</si>
  <si>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</si>
  <si>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</si>
  <si>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</si>
  <si>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</si>
  <si>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</si>
  <si>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</si>
  <si>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</si>
  <si>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</si>
  <si>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</si>
  <si>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</si>
  <si>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</si>
  <si>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</si>
  <si>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</si>
  <si>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</si>
  <si>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</si>
  <si>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</si>
  <si>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</si>
  <si>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</si>
  <si>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</si>
  <si>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</si>
  <si>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</si>
  <si>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</si>
  <si>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</si>
  <si>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</si>
  <si>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</si>
  <si>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</si>
  <si>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</si>
  <si>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</si>
  <si>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</si>
  <si>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</si>
  <si>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</si>
  <si>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</si>
  <si>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</si>
  <si>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</si>
  <si>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</si>
  <si>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</si>
  <si>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</si>
  <si>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</si>
  <si>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</si>
  <si>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</si>
  <si>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</si>
  <si>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</si>
  <si>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</si>
  <si>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</si>
  <si>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</si>
  <si>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</si>
  <si>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</si>
  <si>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</si>
  <si>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</si>
  <si>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</si>
  <si>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</si>
  <si>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</si>
  <si>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</si>
  <si>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</si>
  <si>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</si>
  <si>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</si>
  <si>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</si>
  <si>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</si>
  <si>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</si>
  <si>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</si>
  <si>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</si>
  <si>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</si>
  <si>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</si>
  <si>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</si>
  <si>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</si>
  <si>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</si>
  <si>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</si>
  <si>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</si>
  <si>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</si>
  <si>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</si>
  <si>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</si>
  <si>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</si>
  <si>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</si>
  <si>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</si>
  <si>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</si>
  <si>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</si>
  <si>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</si>
  <si>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</si>
  <si>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</si>
  <si>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</si>
  <si>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</si>
  <si>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</si>
  <si>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</si>
  <si>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</si>
  <si>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</si>
  <si>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</si>
  <si>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</si>
  <si>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</si>
  <si>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</si>
  <si>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</si>
  <si>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</si>
  <si>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</si>
  <si>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</si>
  <si>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</si>
  <si>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</si>
  <si>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</si>
  <si>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</si>
  <si>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</si>
  <si>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</si>
  <si>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</si>
  <si>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</si>
  <si>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</si>
  <si>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</si>
  <si>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</si>
  <si>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</si>
  <si>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</si>
  <si>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</si>
  <si>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</si>
  <si>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</si>
  <si>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</si>
  <si>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</si>
  <si>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</si>
  <si>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</si>
  <si>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</si>
  <si>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</si>
  <si>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</si>
  <si>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</si>
  <si>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</si>
  <si>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</si>
  <si>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</si>
  <si>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</si>
  <si>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</si>
  <si>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</si>
  <si>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</si>
  <si>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</si>
  <si>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</si>
  <si>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</si>
  <si>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</si>
  <si>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</si>
  <si>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</si>
  <si>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</si>
  <si>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</si>
  <si>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</si>
  <si>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</si>
  <si>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</si>
  <si>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</si>
  <si>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</si>
  <si>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</si>
  <si>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</si>
  <si>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</si>
  <si>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</si>
  <si>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</si>
  <si>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</si>
  <si>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</si>
  <si>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</si>
  <si>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</si>
  <si>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</si>
  <si>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</si>
  <si>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</si>
  <si>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</si>
  <si>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</si>
  <si>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</si>
  <si>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</si>
  <si>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</si>
  <si>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</si>
  <si>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</si>
  <si>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</si>
  <si>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</si>
  <si>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</si>
  <si>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</si>
  <si>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</si>
  <si>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</si>
  <si>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</si>
  <si>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</si>
  <si>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</si>
  <si>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</si>
  <si>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</si>
  <si>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</si>
  <si>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</si>
  <si>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</si>
  <si>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</si>
  <si>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</si>
  <si>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</si>
  <si>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</si>
  <si>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</si>
  <si>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</si>
  <si>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</si>
  <si>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</si>
  <si>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</si>
  <si>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</si>
  <si>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</si>
  <si>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</si>
  <si>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</si>
  <si>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</si>
  <si>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</si>
  <si>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</si>
  <si>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</si>
  <si>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</si>
  <si>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</si>
  <si>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</si>
  <si>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</si>
  <si>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</si>
  <si>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</si>
  <si>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</si>
  <si>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</si>
  <si>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</si>
  <si>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</si>
  <si>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</si>
  <si>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</si>
  <si>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</si>
  <si>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</si>
  <si>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</si>
  <si>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</si>
  <si>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</si>
  <si>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</si>
  <si>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</si>
  <si>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</si>
  <si>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</si>
  <si>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</si>
  <si>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</si>
  <si>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</si>
  <si>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</si>
  <si>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</si>
  <si>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</si>
  <si>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</si>
  <si>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</si>
  <si>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</si>
  <si>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</si>
  <si>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</si>
  <si>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</si>
  <si>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</si>
  <si>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</si>
  <si>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</si>
  <si>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</si>
  <si>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</si>
  <si>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</si>
  <si>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</si>
  <si>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</si>
  <si>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</si>
  <si>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</si>
  <si>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</si>
  <si>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</si>
  <si>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</si>
  <si>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</si>
  <si>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</si>
  <si>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</si>
  <si>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</si>
  <si>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</si>
  <si>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</si>
  <si>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</si>
  <si>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</si>
  <si>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</si>
  <si>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</si>
  <si>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</si>
  <si>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</si>
  <si>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</si>
  <si>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</si>
  <si>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</si>
  <si>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</si>
  <si>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</si>
  <si>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</si>
  <si>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</si>
  <si>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</si>
  <si>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</si>
  <si>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</si>
  <si>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</si>
  <si>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</si>
  <si>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</si>
  <si>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</si>
  <si>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</si>
  <si>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</si>
  <si>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</si>
  <si>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</si>
  <si>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</si>
  <si>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</si>
  <si>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</si>
  <si>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</si>
  <si>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</si>
  <si>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</si>
  <si>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</si>
  <si>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</si>
  <si>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</si>
  <si>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</si>
  <si>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</si>
  <si>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</si>
  <si>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</si>
  <si>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</si>
  <si>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</si>
  <si>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</si>
  <si>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</si>
  <si>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</si>
  <si>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</si>
  <si>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</si>
  <si>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</si>
  <si>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</si>
  <si>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</si>
  <si>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</si>
  <si>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</si>
  <si>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</si>
  <si>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</si>
  <si>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</si>
  <si>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</si>
  <si>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</si>
  <si>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</si>
  <si>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</si>
  <si>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</si>
  <si>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</si>
  <si>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</si>
  <si>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</si>
  <si>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</si>
  <si>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</si>
  <si>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</si>
  <si>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</si>
  <si>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</si>
  <si>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</si>
  <si>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</si>
  <si>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</si>
  <si>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</si>
  <si>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</si>
  <si>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</si>
  <si>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</si>
  <si>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</si>
  <si>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</si>
  <si>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</si>
  <si>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</si>
  <si>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</si>
  <si>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</si>
  <si>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</si>
  <si>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</si>
  <si>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</si>
  <si>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</si>
  <si>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</si>
  <si>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</si>
  <si>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</si>
  <si>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</si>
  <si>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</si>
  <si>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</si>
  <si>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</si>
  <si>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</si>
  <si>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</si>
  <si>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</si>
  <si>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</si>
  <si>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</si>
  <si>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</si>
  <si>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</si>
  <si>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</si>
  <si>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</si>
  <si>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</si>
  <si>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</si>
  <si>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</si>
  <si>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</si>
  <si>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</si>
  <si>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</si>
  <si>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</si>
  <si>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</si>
  <si>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</si>
  <si>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</si>
  <si>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</si>
  <si>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</si>
  <si>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</si>
  <si>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</si>
  <si>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</si>
  <si>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</si>
  <si>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</si>
  <si>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</si>
  <si>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</si>
  <si>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</si>
  <si>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</si>
  <si>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</si>
  <si>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</si>
  <si>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</si>
  <si>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</si>
  <si>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</si>
  <si>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</si>
  <si>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</si>
  <si>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</si>
  <si>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</si>
  <si>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</si>
  <si>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</si>
  <si>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</si>
  <si>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</si>
  <si>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</si>
  <si>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</si>
  <si>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</si>
  <si>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</si>
  <si>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</si>
  <si>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</si>
  <si>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</si>
  <si>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</si>
  <si>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</si>
  <si>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</si>
  <si>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</si>
  <si>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</si>
  <si>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</si>
  <si>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</si>
  <si>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</si>
  <si>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</si>
  <si>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</si>
  <si>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</si>
  <si>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</si>
  <si>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</si>
  <si>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</si>
  <si>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</si>
  <si>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</si>
  <si>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</si>
  <si>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</si>
  <si>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</si>
  <si>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</si>
  <si>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</si>
  <si>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</si>
  <si>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</si>
  <si>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</si>
  <si>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</si>
  <si>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</si>
  <si>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</si>
  <si>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</si>
  <si>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</si>
  <si>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</si>
  <si>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</si>
  <si>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</si>
  <si>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</si>
  <si>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</si>
  <si>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</si>
  <si>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</si>
  <si>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</si>
  <si>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</si>
  <si>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</si>
  <si>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</si>
  <si>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</si>
  <si>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</si>
  <si>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</si>
  <si>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</si>
  <si>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</si>
  <si>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</si>
  <si>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</si>
  <si>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</si>
  <si>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</si>
  <si>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</si>
  <si>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</si>
  <si>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</si>
  <si>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</si>
  <si>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</si>
  <si>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</si>
  <si>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</si>
  <si>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</si>
  <si>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</si>
  <si>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</si>
  <si>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</si>
  <si>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</si>
  <si>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</si>
  <si>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</si>
  <si>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</si>
  <si>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</si>
  <si>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</si>
  <si>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</si>
  <si>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</si>
  <si>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</si>
  <si>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</si>
  <si>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</si>
  <si>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</si>
  <si>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</si>
  <si>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</si>
  <si>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</si>
  <si>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</si>
  <si>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</si>
  <si>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</si>
  <si>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</si>
  <si>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</si>
  <si>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</si>
  <si>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</si>
  <si>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</si>
  <si>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</si>
  <si>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</si>
  <si>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</si>
  <si>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</si>
  <si>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</si>
  <si>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</si>
  <si>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</si>
  <si>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</si>
  <si>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</si>
  <si>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</si>
  <si>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</si>
  <si>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</si>
  <si>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</si>
  <si>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</si>
  <si>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</si>
  <si>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</si>
  <si>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</si>
  <si>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</si>
  <si>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</si>
  <si>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</si>
  <si>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</si>
  <si>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</si>
  <si>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</si>
  <si>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</si>
  <si>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</si>
  <si>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</si>
  <si>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</si>
  <si>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</si>
  <si>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</si>
  <si>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</si>
  <si>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</si>
  <si>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</si>
  <si>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</si>
  <si>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</si>
  <si>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</si>
  <si>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</si>
  <si>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</si>
  <si>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</si>
  <si>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</si>
  <si>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</si>
  <si>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</si>
  <si>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</si>
  <si>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</si>
  <si>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</si>
  <si>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</si>
  <si>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</si>
  <si>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</si>
  <si>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</si>
  <si>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</si>
  <si>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</si>
  <si>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</si>
  <si>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</si>
  <si>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</si>
  <si>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</si>
  <si>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</si>
  <si>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</si>
  <si>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</si>
  <si>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</si>
  <si>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</si>
  <si>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</si>
  <si>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</si>
  <si>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</si>
  <si>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</si>
  <si>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</si>
  <si>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</si>
  <si>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</si>
  <si>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</si>
  <si>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</si>
  <si>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</si>
  <si>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</si>
  <si>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</si>
  <si>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</si>
  <si>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</si>
  <si>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</si>
  <si>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</si>
  <si>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</si>
  <si>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</si>
  <si>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</si>
  <si>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</si>
  <si>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</si>
  <si>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</si>
  <si>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</si>
  <si>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</si>
  <si>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</si>
  <si>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</si>
  <si>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</si>
  <si>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</si>
  <si>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</si>
  <si>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</si>
  <si>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</si>
  <si>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</si>
  <si>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</si>
  <si>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</si>
  <si>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</si>
  <si>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</si>
  <si>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</si>
  <si>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</si>
  <si>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</si>
  <si>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</si>
  <si>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</si>
  <si>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</si>
  <si>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</si>
  <si>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</si>
  <si>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</si>
  <si>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</si>
  <si>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</si>
  <si>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</si>
  <si>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</si>
  <si>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</si>
  <si>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</si>
  <si>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</si>
  <si>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</si>
  <si>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</si>
  <si>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</si>
  <si>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</si>
  <si>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</si>
  <si>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</si>
  <si>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</si>
  <si>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</si>
  <si>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</si>
  <si>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</si>
  <si>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</si>
  <si>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</si>
  <si>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</si>
  <si>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</si>
  <si>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</si>
  <si>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</si>
  <si>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</si>
  <si>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</si>
  <si>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</si>
  <si>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</si>
  <si>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</si>
  <si>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</si>
  <si>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</si>
  <si>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</si>
  <si>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</si>
  <si>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</si>
  <si>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</si>
  <si>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</si>
  <si>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</si>
  <si>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</si>
  <si>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</si>
  <si>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</si>
  <si>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</si>
  <si>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</si>
  <si>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</si>
  <si>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</si>
  <si>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</si>
  <si>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</si>
  <si>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</si>
  <si>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</si>
  <si>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</si>
  <si>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</si>
  <si>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</si>
  <si>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</si>
  <si>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</si>
  <si>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</si>
  <si>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</si>
  <si>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</si>
  <si>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</si>
  <si>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</si>
  <si>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</si>
  <si>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</si>
  <si>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</si>
  <si>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</si>
  <si>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</si>
  <si>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</si>
  <si>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</si>
  <si>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</si>
  <si>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</si>
  <si>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</si>
  <si>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</si>
  <si>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</si>
  <si>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</si>
  <si>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</si>
  <si>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</si>
  <si>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</si>
  <si>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</si>
  <si>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</si>
  <si>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</si>
  <si>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</si>
  <si>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</si>
  <si>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</si>
  <si>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</si>
  <si>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</si>
  <si>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</si>
  <si>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</si>
  <si>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</si>
  <si>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</si>
  <si>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</si>
  <si>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</si>
  <si>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</si>
  <si>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</si>
  <si>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</si>
  <si>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</si>
  <si>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</si>
  <si>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</si>
  <si>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</si>
  <si>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</si>
  <si>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</si>
  <si>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</si>
  <si>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</si>
  <si>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</si>
  <si>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</si>
  <si>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</si>
  <si>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</si>
  <si>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</si>
  <si>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</si>
  <si>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</si>
  <si>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</si>
  <si>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</si>
  <si>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</si>
  <si>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</si>
  <si>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</si>
  <si>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</si>
  <si>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</si>
  <si>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</si>
  <si>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</si>
  <si>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</si>
  <si>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</si>
  <si>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</si>
  <si>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</si>
  <si>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</si>
  <si>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</si>
  <si>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</si>
  <si>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</si>
  <si>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</si>
  <si>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</si>
  <si>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</si>
  <si>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</si>
  <si>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</si>
  <si>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</si>
  <si>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</si>
  <si>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</si>
  <si>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</si>
  <si>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</si>
  <si>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</si>
  <si>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</si>
  <si>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</si>
  <si>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</si>
  <si>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</si>
  <si>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</si>
  <si>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</si>
  <si>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</si>
  <si>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</si>
  <si>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</si>
  <si>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</si>
  <si>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</si>
  <si>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</si>
  <si>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</si>
  <si>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</si>
  <si>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</si>
  <si>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</si>
  <si>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</si>
  <si>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</si>
  <si>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</si>
  <si>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</si>
  <si>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</si>
  <si>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</si>
  <si>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</si>
  <si>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</si>
  <si>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</si>
  <si>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</si>
  <si>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</si>
  <si>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</si>
  <si>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</si>
  <si>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</si>
  <si>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</si>
  <si>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</si>
  <si>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</si>
  <si>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</si>
  <si>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</si>
  <si>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</si>
  <si>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</si>
  <si>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</si>
  <si>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</si>
  <si>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</si>
  <si>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</si>
  <si>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</si>
  <si>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</si>
  <si>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</si>
  <si>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</si>
  <si>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</si>
  <si>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</si>
  <si>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</si>
  <si>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</si>
  <si>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</si>
  <si>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</si>
  <si>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</si>
  <si>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</si>
  <si>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</si>
  <si>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</si>
  <si>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</si>
  <si>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</si>
  <si>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</si>
  <si>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</si>
  <si>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</si>
  <si>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</si>
  <si>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</si>
  <si>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</si>
  <si>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</si>
  <si>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</si>
  <si>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</si>
  <si>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</si>
  <si>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</si>
  <si>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</si>
  <si>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</si>
  <si>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</si>
  <si>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</si>
  <si>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</si>
  <si>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</si>
  <si>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</si>
  <si>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</si>
  <si>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</si>
  <si>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</si>
  <si>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</si>
  <si>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</si>
  <si>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</si>
  <si>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</si>
  <si>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</si>
  <si>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</si>
  <si>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</si>
  <si>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</si>
  <si>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</si>
  <si>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</si>
  <si>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</si>
  <si>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</si>
  <si>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</si>
  <si>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</si>
  <si>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</si>
  <si>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</si>
  <si>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</si>
  <si>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</si>
  <si>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</si>
  <si>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</si>
  <si>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</si>
  <si>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</si>
  <si>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</si>
  <si>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</si>
  <si>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</si>
  <si>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</si>
  <si>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</si>
  <si>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</si>
  <si>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</si>
  <si>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</si>
  <si>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</si>
  <si>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</si>
  <si>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</si>
  <si>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</si>
  <si>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</si>
  <si>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</si>
  <si>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</si>
  <si>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</si>
  <si>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</si>
  <si>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</si>
  <si>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</si>
  <si>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</si>
  <si>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</si>
  <si>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</si>
  <si>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</si>
  <si>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</si>
  <si>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</si>
  <si>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</si>
  <si>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</si>
  <si>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</si>
  <si>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</si>
  <si>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</si>
  <si>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</si>
  <si>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</si>
  <si>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</si>
  <si>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</si>
  <si>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</si>
  <si>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</si>
  <si>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</si>
  <si>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</si>
  <si>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</si>
  <si>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</si>
  <si>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</si>
  <si>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</si>
  <si>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</si>
  <si>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</si>
  <si>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</si>
  <si>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</si>
  <si>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</si>
  <si>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</si>
  <si>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</si>
  <si>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</si>
  <si>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</si>
  <si>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</si>
  <si>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</si>
  <si>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</si>
  <si>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</si>
  <si>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</si>
  <si>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</si>
  <si>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</si>
  <si>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</si>
  <si>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</si>
  <si>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</si>
  <si>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</si>
  <si>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</si>
  <si>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</si>
  <si>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</si>
  <si>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</si>
  <si>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</si>
  <si>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</si>
  <si>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</si>
  <si>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</si>
  <si>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</si>
  <si>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</si>
  <si>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</si>
  <si>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</si>
  <si>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</si>
  <si>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</si>
  <si>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</si>
  <si>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</si>
  <si>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</si>
  <si>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</si>
  <si>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</si>
  <si>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</si>
  <si>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</si>
  <si>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</si>
  <si>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</si>
  <si>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</si>
  <si>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</si>
  <si>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</si>
  <si>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</si>
  <si>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</si>
  <si>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</si>
  <si>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</si>
  <si>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</si>
  <si>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</si>
  <si>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</si>
  <si>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</si>
  <si>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</si>
  <si>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</si>
  <si>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</si>
  <si>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</si>
  <si>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</si>
  <si>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</si>
  <si>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</si>
  <si>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</si>
  <si>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</si>
  <si>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</si>
  <si>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</si>
  <si>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</si>
  <si>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</si>
  <si>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</si>
  <si>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</si>
  <si>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</si>
  <si>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</si>
  <si>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</si>
  <si>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</si>
  <si>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</si>
  <si>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</si>
  <si>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</si>
  <si>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</si>
  <si>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</si>
  <si>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</si>
  <si>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</si>
  <si>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</si>
  <si>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</si>
  <si>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</si>
  <si>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</si>
  <si>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</si>
  <si>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</si>
  <si>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</si>
  <si>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</si>
  <si>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</si>
  <si>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</si>
  <si>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</si>
  <si>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</si>
  <si>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</si>
  <si>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</si>
  <si>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</si>
  <si>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</si>
  <si>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</si>
  <si>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</si>
  <si>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</si>
  <si>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</si>
  <si>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</si>
  <si>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</si>
  <si>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</si>
  <si>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</si>
  <si>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</si>
  <si>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</si>
  <si>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</si>
  <si>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</si>
  <si>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</si>
  <si>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</si>
  <si>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</si>
  <si>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</si>
  <si>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</si>
  <si>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</si>
  <si>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</si>
  <si>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</si>
  <si>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</si>
  <si>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</si>
  <si>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</si>
  <si>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</si>
  <si>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</si>
  <si>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</si>
  <si>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</si>
  <si>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</si>
  <si>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</si>
  <si>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</si>
  <si>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</si>
  <si>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</si>
  <si>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</si>
  <si>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</si>
  <si>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</si>
  <si>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</si>
  <si>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</si>
  <si>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</si>
  <si>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</si>
  <si>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</si>
  <si>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</si>
  <si>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</si>
  <si>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</si>
  <si>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</si>
  <si>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</si>
  <si>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</si>
  <si>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</si>
  <si>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</si>
  <si>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</si>
  <si>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</si>
  <si>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</si>
  <si>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</si>
  <si>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</si>
  <si>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</si>
  <si>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</si>
  <si>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</si>
  <si>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</si>
  <si>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</si>
  <si>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</si>
  <si>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</si>
  <si>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</si>
  <si>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</si>
  <si>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</si>
  <si>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</si>
  <si>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</si>
  <si>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</si>
  <si>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</si>
  <si>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</si>
  <si>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</si>
  <si>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</si>
  <si>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</si>
  <si>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</si>
  <si>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</si>
  <si>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</si>
  <si>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</si>
  <si>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</si>
  <si>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</si>
  <si>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</si>
  <si>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</si>
  <si>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</si>
  <si>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</si>
  <si>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</si>
  <si>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</si>
  <si>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</si>
  <si>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</si>
  <si>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</si>
  <si>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</si>
  <si>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</si>
  <si>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</si>
  <si>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</si>
  <si>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</si>
  <si>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</si>
  <si>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</si>
  <si>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</si>
  <si>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</si>
  <si>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</si>
  <si>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</si>
  <si>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</si>
  <si>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</si>
  <si>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</si>
  <si>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</si>
  <si>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</si>
  <si>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</si>
  <si>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</si>
  <si>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</si>
  <si>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</si>
  <si>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</si>
  <si>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</si>
  <si>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</si>
  <si>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</si>
  <si>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</si>
  <si>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</si>
  <si>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</si>
  <si>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</si>
  <si>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</si>
  <si>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</si>
  <si>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</si>
  <si>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</si>
  <si>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</si>
  <si>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</si>
  <si>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</si>
  <si>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</si>
  <si>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</si>
  <si>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</si>
  <si>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</si>
  <si>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</si>
  <si>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</si>
  <si>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</si>
  <si>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</si>
  <si>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</si>
  <si>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</si>
  <si>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</si>
  <si>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</si>
  <si>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</si>
  <si>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</si>
  <si>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</si>
  <si>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</si>
  <si>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</si>
  <si>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</si>
  <si>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</si>
  <si>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</si>
  <si>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</si>
  <si>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</si>
  <si>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</si>
  <si>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</si>
  <si>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</si>
  <si>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</si>
  <si>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</si>
  <si>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</si>
  <si>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</si>
  <si>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</si>
  <si>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</si>
  <si>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</si>
  <si>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</si>
  <si>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</si>
  <si>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</si>
  <si>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</si>
  <si>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</si>
  <si>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</si>
  <si>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</si>
  <si>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</si>
  <si>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</si>
  <si>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</si>
  <si>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</si>
  <si>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</si>
  <si>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</si>
  <si>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</si>
  <si>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</si>
  <si>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</si>
  <si>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</si>
  <si>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</si>
  <si>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</si>
  <si>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</si>
  <si>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</si>
  <si>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</si>
  <si>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</si>
  <si>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</si>
  <si>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</si>
  <si>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</si>
  <si>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</si>
  <si>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</si>
  <si>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</si>
  <si>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</si>
  <si>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</si>
  <si>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</si>
  <si>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</si>
  <si>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</si>
  <si>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</si>
  <si>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</si>
  <si>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</si>
  <si>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</si>
  <si>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</si>
  <si>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</si>
  <si>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</si>
  <si>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</si>
  <si>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</si>
  <si>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</si>
  <si>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</si>
  <si>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</si>
  <si>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</si>
  <si>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</si>
  <si>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</si>
  <si>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</si>
  <si>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</si>
  <si>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</si>
  <si>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</si>
  <si>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</si>
  <si>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</si>
  <si>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</si>
  <si>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</si>
  <si>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</si>
  <si>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</si>
  <si>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</si>
  <si>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</si>
  <si>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</si>
  <si>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</si>
  <si>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</si>
  <si>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</si>
  <si>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</si>
  <si>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</si>
  <si>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</si>
  <si>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</si>
  <si>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</si>
  <si>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</si>
  <si>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</si>
  <si>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</si>
  <si>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</si>
  <si>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</si>
  <si>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</si>
  <si>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</si>
  <si>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</si>
  <si>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</si>
  <si>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</si>
  <si>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</si>
  <si>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</si>
  <si>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</si>
  <si>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</si>
  <si>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</si>
  <si>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</si>
  <si>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</si>
  <si>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</si>
  <si>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</si>
  <si>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</si>
  <si>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</si>
  <si>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</si>
  <si>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</si>
  <si>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</si>
  <si>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</si>
  <si>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</si>
  <si>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</si>
  <si>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</si>
  <si>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</si>
  <si>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</si>
  <si>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</si>
  <si>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</si>
  <si>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</si>
  <si>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</si>
  <si>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</si>
  <si>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</si>
  <si>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</si>
  <si>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</si>
  <si>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</si>
  <si>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</si>
  <si>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</si>
  <si>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</si>
  <si>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</si>
  <si>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</si>
  <si>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</si>
  <si>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</si>
  <si>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</si>
  <si>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</si>
  <si>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</si>
  <si>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</si>
  <si>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</si>
  <si>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</si>
  <si>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</si>
  <si>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</si>
  <si>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</si>
  <si>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</si>
  <si>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</si>
  <si>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</si>
  <si>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</si>
  <si>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</si>
  <si>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</si>
  <si>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</si>
  <si>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</si>
  <si>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</si>
  <si>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</si>
  <si>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</si>
  <si>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</si>
  <si>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</si>
  <si>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</si>
  <si>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</si>
  <si>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</si>
  <si>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</si>
  <si>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</si>
  <si>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</si>
  <si>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</si>
  <si>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</si>
  <si>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</si>
  <si>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</si>
  <si>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</si>
  <si>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</si>
  <si>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</si>
  <si>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</si>
  <si>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</si>
  <si>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</si>
  <si>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</si>
  <si>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</si>
  <si>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</si>
  <si>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</si>
  <si>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</si>
  <si>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</si>
  <si>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</si>
  <si>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</si>
  <si>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</si>
  <si>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</si>
  <si>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</si>
  <si>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</si>
  <si>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</si>
  <si>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</si>
  <si>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</si>
  <si>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</si>
  <si>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</si>
  <si>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</si>
  <si>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</si>
  <si>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</si>
  <si>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</si>
  <si>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</si>
  <si>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</si>
  <si>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</si>
  <si>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</si>
  <si>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</si>
  <si>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</si>
  <si>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</si>
  <si>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</si>
  <si>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</si>
  <si>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</si>
  <si>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</si>
  <si>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</si>
  <si>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</si>
  <si>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</si>
  <si>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</si>
  <si>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</si>
  <si>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</si>
  <si>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</si>
  <si>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</si>
  <si>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</si>
  <si>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</si>
  <si>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</si>
  <si>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</si>
  <si>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</si>
  <si>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</si>
  <si>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</si>
  <si>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</si>
  <si>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</si>
  <si>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</si>
  <si>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</si>
  <si>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</si>
  <si>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</si>
  <si>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</si>
  <si>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</si>
  <si>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</si>
  <si>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</si>
  <si>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</si>
  <si>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</si>
  <si>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</si>
  <si>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</si>
  <si>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</si>
  <si>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</si>
  <si>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</si>
  <si>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</si>
  <si>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</si>
  <si>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</si>
  <si>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</si>
  <si>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</si>
  <si>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</si>
  <si>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</si>
  <si>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</si>
  <si>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</si>
  <si>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</si>
  <si>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</si>
  <si>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</si>
  <si>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</si>
  <si>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</si>
  <si>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</si>
  <si>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</si>
  <si>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</si>
  <si>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</si>
  <si>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</si>
  <si>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</si>
  <si>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</si>
  <si>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</si>
  <si>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</si>
  <si>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</si>
  <si>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</si>
  <si>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</si>
  <si>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</si>
  <si>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</si>
  <si>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</si>
  <si>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</si>
  <si>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</si>
  <si>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</si>
  <si>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</si>
  <si>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</si>
  <si>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</si>
  <si>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</si>
  <si>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</si>
  <si>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</si>
  <si>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</si>
  <si>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</si>
  <si>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</si>
  <si>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</si>
  <si>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</si>
  <si>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</si>
  <si>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</si>
  <si>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</si>
  <si>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</si>
  <si>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</si>
  <si>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</si>
  <si>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</si>
  <si>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</si>
  <si>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</si>
  <si>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</si>
  <si>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</si>
  <si>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</si>
  <si>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</si>
  <si>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</si>
  <si>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</si>
  <si>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</si>
  <si>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</si>
  <si>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</si>
  <si>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</si>
  <si>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</si>
  <si>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</si>
  <si>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</si>
  <si>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</si>
  <si>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</si>
  <si>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</si>
  <si>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</si>
  <si>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</si>
  <si>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</si>
  <si>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</si>
  <si>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</si>
  <si>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</si>
  <si>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</si>
  <si>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</si>
  <si>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</si>
  <si>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</si>
  <si>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</si>
  <si>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</si>
  <si>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</si>
  <si>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</si>
  <si>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</si>
  <si>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</si>
  <si>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</si>
  <si>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</si>
  <si>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</si>
  <si>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</si>
  <si>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</si>
  <si>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</si>
  <si>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</si>
  <si>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</si>
  <si>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</si>
  <si>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</si>
  <si>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</si>
  <si>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</si>
  <si>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</si>
  <si>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</si>
  <si>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</si>
  <si>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</si>
  <si>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</si>
  <si>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</si>
  <si>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</si>
  <si>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</si>
  <si>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</si>
  <si>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</si>
  <si>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</si>
  <si>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</si>
  <si>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</si>
  <si>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</si>
  <si>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</si>
  <si>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</si>
  <si>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</si>
  <si>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</si>
  <si>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</si>
  <si>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</si>
  <si>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</si>
  <si>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</si>
  <si>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</si>
  <si>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</si>
  <si>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</si>
  <si>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</si>
  <si>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</si>
  <si>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</si>
  <si>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</si>
  <si>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</si>
  <si>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</si>
  <si>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</si>
  <si>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</si>
  <si>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</si>
  <si>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</si>
  <si>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</si>
  <si>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</si>
  <si>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</si>
  <si>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</si>
  <si>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</si>
  <si>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</si>
  <si>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</si>
  <si>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</si>
  <si>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</si>
  <si>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</si>
  <si>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</si>
  <si>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</si>
  <si>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</si>
  <si>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</si>
  <si>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</si>
  <si>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</si>
  <si>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</si>
  <si>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</si>
  <si>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</si>
  <si>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</si>
  <si>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</si>
  <si>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</si>
  <si>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</si>
  <si>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</si>
  <si>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</si>
  <si>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</si>
  <si>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</si>
  <si>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</si>
  <si>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</si>
  <si>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</si>
  <si>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</si>
  <si>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</si>
  <si>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</si>
  <si>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</si>
  <si>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</si>
  <si>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</si>
  <si>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</si>
  <si>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</si>
  <si>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</si>
  <si>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</si>
  <si>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</si>
  <si>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</si>
  <si>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</si>
  <si>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</si>
  <si>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</si>
  <si>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</si>
  <si>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</si>
  <si>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</si>
  <si>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</si>
  <si>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</si>
  <si>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</si>
  <si>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</si>
  <si>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</si>
  <si>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</si>
  <si>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</si>
  <si>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</si>
  <si>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</si>
  <si>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</si>
  <si>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</si>
  <si>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</si>
  <si>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</si>
  <si>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</si>
  <si>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</si>
  <si>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</si>
  <si>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</si>
  <si>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</si>
  <si>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</si>
  <si>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</si>
  <si>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</si>
  <si>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</si>
  <si>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</si>
  <si>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</si>
  <si>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</si>
  <si>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</si>
  <si>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</si>
  <si>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</si>
  <si>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</si>
  <si>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</si>
  <si>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</si>
  <si>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</si>
  <si>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</si>
  <si>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</si>
  <si>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</si>
  <si>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</si>
  <si>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</si>
  <si>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</si>
  <si>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</si>
  <si>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</si>
  <si>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</si>
  <si>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</si>
  <si>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</si>
  <si>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</si>
  <si>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</si>
  <si>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</si>
  <si>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</si>
  <si>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</si>
  <si>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</si>
  <si>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</si>
  <si>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</si>
  <si>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</si>
  <si>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</si>
  <si>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</si>
  <si>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</si>
  <si>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</si>
  <si>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</si>
  <si>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</si>
  <si>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</si>
  <si>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</si>
  <si>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</si>
  <si>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</si>
  <si>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</si>
  <si>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</si>
  <si>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</si>
  <si>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</si>
  <si>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</si>
  <si>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</si>
  <si>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</si>
  <si>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</si>
  <si>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</si>
  <si>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</si>
  <si>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</si>
  <si>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</si>
  <si>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</si>
  <si>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</si>
  <si>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</si>
  <si>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</si>
  <si>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</si>
  <si>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</si>
  <si>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</si>
  <si>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</si>
  <si>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</si>
  <si>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</si>
  <si>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</si>
  <si>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</si>
  <si>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</si>
  <si>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</si>
  <si>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</si>
  <si>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</si>
  <si>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</si>
  <si>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</si>
  <si>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</si>
  <si>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</si>
  <si>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</si>
  <si>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</si>
  <si>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</si>
  <si>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</si>
  <si>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</si>
  <si>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</si>
  <si>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</si>
  <si>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</si>
  <si>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</si>
  <si>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</si>
  <si>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</si>
  <si>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</si>
  <si>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</si>
  <si>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</si>
  <si>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</si>
  <si>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</si>
  <si>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</si>
  <si>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</si>
  <si>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</si>
  <si>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</si>
  <si>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</si>
  <si>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</si>
  <si>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</si>
  <si>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</si>
  <si>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</si>
  <si>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</si>
  <si>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</si>
  <si>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</si>
  <si>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</si>
  <si>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</si>
  <si>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</si>
  <si>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</si>
  <si>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</si>
  <si>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</si>
  <si>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</si>
  <si>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</si>
  <si>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</si>
  <si>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</si>
  <si>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</si>
  <si>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</si>
  <si>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</si>
  <si>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</si>
  <si>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</si>
  <si>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</si>
  <si>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</si>
  <si>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</si>
  <si>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</si>
  <si>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</si>
  <si>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</si>
  <si>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</si>
  <si>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</si>
  <si>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</si>
  <si>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</si>
  <si>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</si>
  <si>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</si>
  <si>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</si>
  <si>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</si>
  <si>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</si>
  <si>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</si>
  <si>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</si>
  <si>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</si>
  <si>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</si>
  <si>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</si>
  <si>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</si>
  <si>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</si>
  <si>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</si>
  <si>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</si>
  <si>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</si>
  <si>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</si>
  <si>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</si>
  <si>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</si>
  <si>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</si>
  <si>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</si>
  <si>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</si>
  <si>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</si>
  <si>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</si>
  <si>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</si>
  <si>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</si>
  <si>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</si>
  <si>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</si>
  <si>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</si>
  <si>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</si>
  <si>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</si>
  <si>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</si>
  <si>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</si>
  <si>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</si>
  <si>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</si>
  <si>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</si>
  <si>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</si>
  <si>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</si>
  <si>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</si>
  <si>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</si>
  <si>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</si>
  <si>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</si>
  <si>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</si>
  <si>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</si>
  <si>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</si>
  <si>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</si>
  <si>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</si>
  <si>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</si>
  <si>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</si>
  <si>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</si>
  <si>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</si>
  <si>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</si>
  <si>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</si>
  <si>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</si>
  <si>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</si>
  <si>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</si>
  <si>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</si>
  <si>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</si>
  <si>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</si>
  <si>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</si>
  <si>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</si>
  <si>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</si>
  <si>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</si>
  <si>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</si>
  <si>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</si>
  <si>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</si>
  <si>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</si>
  <si>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</si>
  <si>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</si>
  <si>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</si>
  <si>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</si>
  <si>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</si>
  <si>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</si>
  <si>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</si>
  <si>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</si>
  <si>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</si>
  <si>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</si>
  <si>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</si>
  <si>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</si>
  <si>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</si>
  <si>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</si>
  <si>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</si>
  <si>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</si>
  <si>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</si>
  <si>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</si>
  <si>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</si>
  <si>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</si>
  <si>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</si>
  <si>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</si>
  <si>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</si>
  <si>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</si>
  <si>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</si>
  <si>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</si>
  <si>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</si>
  <si>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</si>
  <si>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</si>
  <si>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</si>
  <si>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</si>
  <si>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</si>
  <si>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</si>
  <si>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</si>
  <si>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</si>
  <si>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</si>
  <si>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</si>
  <si>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</si>
  <si>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</si>
  <si>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</si>
  <si>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</si>
  <si>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</si>
  <si>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</si>
  <si>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</si>
  <si>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</si>
  <si>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</si>
  <si>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</si>
  <si>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</si>
  <si>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</si>
  <si>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</si>
  <si>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</si>
  <si>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</si>
  <si>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</si>
  <si>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</si>
  <si>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</si>
  <si>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</si>
  <si>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</si>
  <si>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</si>
  <si>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</si>
  <si>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</si>
  <si>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</si>
  <si>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</si>
  <si>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</si>
  <si>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</si>
  <si>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</si>
  <si>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</si>
  <si>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</si>
  <si>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</si>
  <si>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</si>
  <si>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</si>
  <si>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</si>
  <si>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</si>
  <si>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</si>
  <si>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</si>
  <si>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</si>
  <si>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</si>
  <si>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</si>
  <si>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</si>
  <si>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</si>
  <si>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</si>
  <si>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</si>
  <si>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</si>
  <si>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</si>
  <si>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</si>
  <si>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</si>
  <si>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</si>
  <si>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</si>
  <si>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</si>
  <si>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</si>
  <si>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</si>
  <si>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</si>
  <si>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</si>
  <si>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</si>
  <si>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</si>
  <si>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</si>
  <si>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</si>
  <si>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</si>
  <si>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</si>
  <si>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</si>
  <si>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</si>
  <si>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</si>
  <si>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</si>
  <si>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</si>
  <si>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</si>
  <si>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</si>
  <si>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</si>
  <si>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</si>
  <si>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</si>
  <si>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</si>
  <si>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</si>
  <si>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</si>
  <si>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</si>
  <si>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</si>
  <si>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</si>
  <si>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</si>
  <si>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</si>
  <si>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</si>
  <si>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</si>
  <si>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</si>
  <si>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</si>
  <si>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</si>
  <si>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</si>
  <si>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</si>
  <si>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</si>
  <si>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</si>
  <si>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</si>
  <si>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</si>
  <si>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</si>
  <si>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</si>
  <si>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</si>
  <si>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</si>
  <si>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</si>
  <si>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</si>
  <si>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</si>
  <si>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</si>
  <si>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</si>
  <si>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</si>
  <si>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</si>
  <si>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</si>
  <si>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</si>
  <si>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</si>
  <si>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</si>
  <si>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</si>
  <si>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</si>
  <si>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</si>
  <si>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</si>
  <si>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</si>
  <si>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</si>
  <si>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</si>
  <si>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</si>
  <si>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</si>
  <si>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</si>
  <si>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</si>
  <si>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</si>
  <si>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</si>
  <si>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</si>
  <si>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</si>
  <si>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</si>
  <si>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</si>
  <si>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</si>
  <si>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</si>
  <si>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</si>
  <si>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</si>
  <si>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</si>
  <si>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</si>
  <si>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</si>
  <si>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</si>
  <si>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</si>
  <si>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</si>
  <si>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</si>
  <si>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</si>
  <si>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</si>
  <si>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</si>
  <si>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</si>
  <si>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</si>
  <si>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</si>
  <si>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</si>
  <si>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</si>
  <si>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</si>
  <si>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</si>
  <si>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</si>
  <si>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</si>
  <si>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</si>
  <si>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</si>
  <si>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</si>
  <si>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</si>
  <si>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</si>
  <si>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</si>
  <si>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</si>
  <si>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</si>
  <si>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</si>
  <si>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</si>
  <si>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</si>
  <si>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</si>
  <si>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</si>
  <si>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</si>
  <si>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</si>
  <si>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</si>
  <si>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</si>
  <si>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</si>
  <si>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</si>
  <si>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</si>
  <si>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</si>
  <si>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</si>
  <si>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</si>
  <si>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</si>
  <si>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</si>
  <si>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</si>
  <si>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</si>
  <si>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</si>
  <si>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</si>
  <si>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</si>
  <si>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</si>
  <si>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</si>
  <si>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</si>
  <si>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</si>
  <si>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</si>
  <si>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</si>
  <si>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</si>
  <si>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</si>
  <si>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</si>
  <si>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</si>
  <si>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</si>
  <si>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</si>
  <si>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</si>
  <si>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</si>
  <si>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</si>
  <si>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</si>
  <si>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</si>
  <si>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</si>
  <si>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</si>
  <si>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</si>
  <si>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</si>
  <si>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</si>
  <si>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</si>
  <si>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</si>
  <si>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</si>
  <si>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</si>
  <si>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</si>
  <si>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</si>
  <si>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</si>
  <si>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</si>
  <si>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</si>
  <si>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</si>
  <si>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</si>
  <si>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</si>
  <si>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</si>
  <si>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</si>
  <si>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</si>
  <si>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</si>
  <si>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</si>
  <si>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</si>
  <si>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</si>
  <si>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</si>
  <si>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</si>
  <si>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</si>
  <si>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</si>
  <si>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</si>
  <si>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</si>
  <si>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</si>
  <si>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</si>
  <si>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</si>
  <si>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</si>
  <si>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</si>
  <si>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</si>
  <si>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</si>
  <si>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</si>
  <si>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</si>
  <si>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</si>
  <si>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</si>
  <si>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</si>
  <si>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</si>
  <si>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</si>
  <si>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</si>
  <si>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</si>
  <si>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</si>
  <si>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</si>
  <si>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</si>
  <si>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</si>
  <si>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</si>
  <si>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</si>
  <si>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</si>
  <si>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</si>
  <si>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</si>
  <si>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</si>
  <si>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</si>
  <si>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</si>
  <si>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</si>
  <si>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</si>
  <si>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</si>
  <si>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</si>
  <si>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</si>
  <si>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</si>
  <si>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</si>
  <si>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</si>
  <si>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</si>
  <si>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</si>
  <si>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</si>
  <si>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</si>
  <si>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</si>
  <si>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</si>
  <si>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</si>
  <si>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</si>
  <si>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</si>
  <si>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</si>
  <si>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</si>
  <si>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</si>
  <si>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</si>
  <si>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</si>
  <si>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</si>
  <si>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</si>
  <si>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</si>
  <si>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</si>
  <si>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</si>
  <si>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</si>
  <si>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</si>
  <si>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</si>
  <si>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</si>
  <si>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</si>
  <si>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</si>
  <si>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</si>
  <si>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</si>
  <si>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</si>
  <si>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</si>
  <si>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</si>
  <si>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</si>
  <si>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</si>
  <si>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</si>
  <si>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</si>
  <si>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</si>
  <si>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</si>
  <si>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</si>
  <si>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</si>
  <si>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</si>
  <si>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</si>
  <si>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</si>
  <si>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</si>
  <si>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</si>
  <si>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</si>
  <si>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</si>
  <si>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</si>
  <si>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</si>
  <si>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</si>
  <si>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</si>
  <si>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</si>
  <si>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</si>
  <si>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</si>
  <si>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</si>
  <si>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</si>
  <si>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</si>
  <si>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</si>
  <si>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</si>
  <si>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</si>
  <si>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</si>
  <si>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</si>
  <si>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</si>
  <si>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</si>
  <si>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</si>
  <si>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</si>
  <si>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</si>
  <si>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</si>
  <si>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</si>
  <si>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</si>
  <si>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</si>
  <si>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</si>
  <si>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</si>
  <si>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</si>
  <si>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</si>
  <si>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</si>
  <si>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</si>
  <si>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</si>
  <si>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</si>
  <si>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</si>
  <si>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</si>
  <si>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</si>
  <si>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</si>
  <si>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</si>
  <si>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</si>
  <si>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</si>
  <si>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</si>
  <si>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</si>
  <si>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</si>
  <si>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</si>
  <si>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</si>
  <si>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</si>
  <si>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</si>
  <si>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</si>
  <si>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</si>
  <si>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</si>
  <si>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</si>
  <si>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</si>
  <si>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</si>
  <si>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</si>
  <si>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</si>
  <si>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</si>
  <si>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</si>
  <si>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</si>
  <si>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</si>
  <si>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</si>
  <si>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</si>
  <si>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</si>
  <si>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</si>
  <si>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</si>
  <si>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</si>
  <si>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</si>
  <si>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</si>
  <si>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</si>
  <si>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</si>
  <si>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</si>
  <si>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</si>
  <si>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</si>
  <si>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</si>
  <si>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</si>
  <si>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</si>
  <si>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</si>
  <si>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</si>
  <si>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</si>
  <si>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</si>
  <si>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</si>
  <si>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</si>
  <si>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</si>
  <si>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</si>
  <si>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</si>
  <si>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</si>
  <si>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</si>
  <si>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</si>
  <si>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</si>
  <si>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</si>
  <si>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</si>
  <si>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</si>
  <si>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</si>
  <si>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</si>
  <si>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</si>
  <si>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</si>
  <si>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</si>
  <si>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</si>
  <si>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</si>
  <si>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</si>
  <si>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</si>
  <si>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</si>
  <si>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</si>
  <si>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</si>
  <si>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</si>
  <si>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</si>
  <si>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</si>
  <si>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</si>
  <si>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</si>
  <si>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</si>
  <si>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</si>
  <si>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</si>
  <si>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</si>
  <si>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</si>
  <si>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</si>
  <si>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</si>
  <si>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</si>
  <si>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</si>
  <si>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</si>
  <si>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</si>
  <si>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</si>
  <si>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</si>
  <si>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</si>
  <si>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</si>
  <si>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</si>
  <si>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</si>
  <si>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</si>
  <si>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</si>
  <si>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</si>
  <si>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</si>
  <si>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</si>
  <si>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</si>
  <si>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</si>
  <si>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</si>
  <si>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</si>
  <si>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</si>
  <si>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</si>
  <si>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</si>
  <si>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</si>
  <si>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</si>
  <si>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</si>
  <si>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</si>
  <si>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</si>
  <si>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</si>
  <si>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</si>
  <si>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</si>
  <si>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</si>
  <si>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</si>
  <si>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</si>
  <si>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</si>
  <si>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</si>
  <si>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</si>
  <si>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</si>
  <si>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</si>
  <si>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</si>
  <si>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</si>
  <si>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</si>
  <si>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</si>
  <si>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</si>
  <si>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</si>
  <si>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</si>
  <si>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</si>
  <si>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</si>
  <si>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</si>
  <si>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</si>
  <si>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</si>
  <si>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</si>
  <si>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</si>
  <si>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</si>
  <si>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</si>
  <si>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</si>
  <si>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</si>
  <si>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</si>
  <si>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</si>
  <si>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</si>
  <si>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</si>
  <si>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</si>
  <si>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</si>
  <si>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</si>
  <si>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</si>
  <si>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</si>
  <si>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</si>
  <si>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</si>
  <si>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</si>
  <si>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</si>
  <si>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</si>
  <si>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</si>
  <si>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</si>
  <si>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</si>
  <si>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</si>
  <si>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</si>
  <si>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</si>
  <si>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</si>
  <si>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</si>
  <si>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</si>
  <si>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</si>
  <si>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</si>
  <si>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</si>
  <si>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</si>
  <si>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</si>
  <si>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</si>
  <si>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</si>
  <si>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</si>
  <si>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</si>
  <si>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</si>
  <si>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</si>
  <si>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</si>
  <si>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</si>
  <si>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</si>
  <si>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</si>
  <si>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</si>
  <si>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</si>
  <si>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</si>
  <si>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</si>
  <si>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</si>
  <si>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</si>
  <si>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</si>
  <si>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</si>
  <si>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</si>
  <si>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</si>
  <si>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</si>
  <si>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</si>
  <si>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</si>
  <si>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</si>
  <si>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</si>
  <si>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</si>
  <si>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</si>
  <si>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</si>
  <si>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</si>
  <si>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</si>
  <si>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</si>
  <si>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</si>
  <si>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</si>
  <si>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</si>
  <si>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</si>
  <si>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</si>
  <si>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</si>
  <si>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</si>
  <si>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</si>
  <si>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</si>
  <si>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</si>
  <si>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</si>
  <si>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</si>
  <si>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</si>
  <si>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</si>
  <si>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</si>
  <si>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</si>
  <si>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</si>
  <si>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</si>
  <si>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</si>
  <si>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</si>
  <si>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</si>
  <si>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</si>
  <si>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</si>
  <si>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</si>
  <si>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</si>
  <si>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</si>
  <si>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</si>
  <si>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</si>
  <si>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</si>
  <si>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</si>
  <si>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</si>
  <si>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</si>
  <si>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</si>
  <si>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</si>
  <si>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</si>
  <si>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</si>
  <si>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</si>
  <si>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</si>
  <si>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</si>
  <si>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</si>
  <si>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</si>
  <si>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</si>
  <si>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</si>
  <si>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</si>
  <si>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</si>
  <si>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</si>
  <si>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</si>
  <si>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</si>
  <si>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</si>
  <si>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</si>
  <si>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</si>
  <si>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</si>
  <si>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</si>
  <si>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</si>
  <si>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</si>
  <si>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</si>
  <si>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</si>
  <si>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</si>
  <si>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</si>
  <si>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</si>
  <si>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</si>
  <si>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</si>
  <si>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</si>
  <si>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</si>
  <si>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</si>
  <si>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</si>
  <si>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</si>
  <si>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</si>
  <si>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</si>
  <si>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</si>
  <si>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</si>
  <si>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</si>
  <si>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</si>
  <si>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</si>
  <si>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</si>
  <si>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</si>
  <si>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</si>
  <si>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</si>
  <si>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</si>
  <si>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</si>
  <si>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</si>
  <si>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</si>
  <si>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</si>
  <si>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</si>
  <si>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</si>
  <si>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</si>
  <si>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</si>
  <si>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</si>
  <si>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</si>
  <si>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</si>
  <si>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</si>
  <si>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</si>
  <si>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</si>
  <si>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</si>
  <si>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</si>
  <si>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</si>
  <si>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</si>
  <si>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</si>
  <si>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</si>
  <si>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</si>
  <si>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</si>
  <si>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</si>
  <si>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</si>
  <si>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</si>
  <si>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</si>
  <si>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</si>
  <si>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</si>
  <si>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</si>
  <si>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</si>
  <si>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</si>
  <si>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</si>
  <si>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</si>
  <si>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</si>
  <si>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</si>
  <si>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</si>
  <si>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</si>
  <si>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</si>
  <si>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</si>
  <si>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</si>
  <si>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</si>
  <si>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</si>
  <si>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</si>
  <si>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</si>
  <si>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</si>
  <si>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</si>
  <si>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</si>
  <si>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</si>
  <si>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</si>
  <si>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</si>
  <si>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</si>
  <si>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</si>
  <si>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</si>
  <si>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</si>
  <si>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</si>
  <si>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</si>
  <si>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</si>
  <si>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</si>
  <si>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</si>
  <si>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</si>
  <si>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</si>
  <si>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</si>
  <si>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</si>
  <si>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</si>
  <si>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</si>
  <si>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</si>
  <si>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</si>
  <si>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</si>
  <si>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</si>
  <si>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</si>
  <si>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</si>
  <si>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</si>
  <si>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</si>
  <si>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</si>
  <si>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</si>
  <si>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</si>
  <si>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</si>
  <si>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</si>
  <si>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</si>
  <si>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</si>
  <si>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</si>
  <si>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</si>
  <si>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</si>
  <si>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</si>
  <si>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</si>
  <si>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</si>
  <si>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</si>
  <si>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</si>
  <si>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</si>
  <si>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</si>
  <si>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</si>
  <si>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</si>
  <si>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</si>
  <si>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</si>
  <si>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</si>
  <si>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</si>
  <si>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</si>
  <si>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</si>
  <si>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</si>
  <si>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</si>
  <si>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</si>
  <si>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</si>
  <si>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</si>
  <si>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</si>
  <si>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</si>
  <si>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</si>
  <si>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</si>
  <si>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</si>
  <si>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</si>
  <si>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</si>
  <si>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</si>
  <si>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</si>
  <si>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</si>
  <si>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</si>
  <si>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</si>
  <si>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</si>
  <si>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</si>
  <si>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</si>
  <si>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</si>
  <si>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</si>
  <si>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</si>
  <si>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</si>
  <si>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</si>
  <si>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</si>
  <si>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</si>
  <si>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</si>
  <si>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</si>
  <si>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</si>
  <si>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</si>
  <si>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</si>
  <si>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</si>
  <si>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</si>
  <si>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</si>
  <si>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</si>
  <si>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</si>
  <si>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</si>
  <si>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</si>
  <si>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</si>
  <si>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</si>
  <si>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</si>
  <si>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</si>
  <si>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</si>
  <si>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</si>
  <si>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</si>
  <si>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</si>
  <si>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</si>
  <si>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</si>
  <si>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</si>
  <si>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</si>
  <si>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</si>
  <si>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</si>
  <si>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</si>
  <si>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</si>
  <si>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</si>
  <si>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</si>
  <si>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</si>
  <si>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</si>
  <si>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</si>
  <si>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</si>
  <si>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</si>
  <si>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</si>
  <si>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</si>
  <si>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</si>
  <si>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</si>
  <si>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</si>
  <si>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</si>
  <si>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</si>
  <si>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</si>
  <si>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</si>
  <si>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</si>
  <si>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</si>
  <si>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</si>
  <si>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</si>
  <si>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</si>
  <si>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</si>
  <si>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</si>
  <si>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</si>
  <si>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</si>
  <si>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</si>
  <si>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</si>
  <si>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</si>
  <si>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</si>
  <si>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</si>
  <si>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</si>
  <si>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</si>
  <si>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</si>
  <si>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</si>
  <si>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</si>
  <si>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</si>
  <si>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</si>
  <si>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</si>
  <si>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</si>
  <si>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</si>
  <si>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</si>
  <si>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</si>
  <si>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</si>
  <si>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</si>
  <si>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</si>
  <si>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</si>
  <si>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</si>
  <si>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</si>
  <si>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</si>
  <si>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</si>
  <si>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</si>
  <si>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</si>
  <si>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</si>
  <si>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</si>
  <si>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</si>
  <si>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</si>
  <si>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</si>
  <si>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</si>
  <si>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</si>
  <si>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</si>
  <si>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</si>
  <si>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</si>
  <si>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</si>
  <si>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</si>
  <si>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</si>
  <si>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</si>
  <si>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</si>
  <si>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</si>
  <si>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</si>
  <si>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</si>
  <si>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</si>
  <si>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</si>
  <si>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</si>
  <si>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</si>
  <si>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</si>
  <si>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</si>
  <si>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</si>
  <si>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</si>
  <si>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</si>
  <si>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</si>
  <si>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</si>
  <si>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</si>
  <si>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</si>
  <si>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</si>
  <si>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</si>
  <si>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</si>
  <si>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</si>
  <si>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</si>
  <si>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</si>
  <si>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</si>
  <si>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</si>
  <si>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</si>
  <si>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</si>
  <si>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</si>
  <si>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</si>
  <si>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</si>
  <si>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</si>
  <si>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</si>
  <si>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</si>
  <si>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</si>
  <si>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</si>
  <si>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</si>
  <si>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</si>
  <si>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</si>
  <si>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</si>
  <si>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</si>
  <si>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</si>
  <si>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</si>
  <si>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</si>
  <si>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</si>
  <si>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</si>
  <si>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</si>
  <si>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</si>
  <si>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</si>
  <si>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</si>
  <si>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</si>
  <si>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</si>
  <si>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</si>
  <si>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</si>
  <si>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</si>
  <si>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</si>
  <si>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</si>
  <si>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</si>
  <si>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</si>
  <si>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</si>
  <si>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</si>
  <si>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</si>
  <si>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</si>
  <si>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</si>
  <si>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</si>
  <si>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</si>
  <si>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</si>
  <si>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</si>
  <si>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</si>
  <si>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</si>
  <si>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</si>
  <si>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</si>
  <si>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</si>
  <si>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</si>
  <si>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</si>
  <si>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</si>
  <si>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</si>
  <si>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</si>
  <si>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</si>
  <si>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</si>
  <si>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</si>
  <si>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</si>
  <si>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</si>
  <si>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</si>
  <si>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</si>
  <si>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</si>
  <si>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</si>
  <si>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</si>
  <si>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</si>
  <si>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</si>
  <si>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</si>
  <si>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</si>
  <si>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</si>
  <si>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</si>
  <si>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</si>
  <si>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</si>
  <si>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</si>
  <si>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</si>
  <si>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</si>
  <si>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</si>
  <si>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</si>
  <si>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</si>
  <si>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</si>
  <si>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</si>
  <si>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</si>
  <si>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</si>
  <si>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</si>
  <si>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</si>
  <si>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</si>
  <si>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</si>
  <si>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</si>
  <si>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</si>
  <si>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</si>
  <si>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</si>
  <si>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</si>
  <si>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</si>
  <si>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</si>
  <si>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</si>
  <si>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</si>
  <si>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</si>
  <si>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</si>
  <si>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</si>
  <si>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</si>
  <si>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</si>
  <si>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</si>
  <si>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</si>
  <si>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</si>
  <si>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</si>
  <si>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</si>
  <si>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</si>
  <si>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</si>
  <si>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</si>
  <si>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</si>
  <si>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</si>
  <si>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</si>
  <si>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</si>
  <si>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</si>
  <si>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</si>
  <si>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</si>
  <si>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</si>
  <si>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</si>
  <si>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</si>
  <si>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</si>
  <si>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</si>
  <si>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</si>
  <si>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</si>
  <si>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</si>
  <si>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</si>
  <si>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</si>
  <si>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</si>
  <si>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</si>
  <si>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</si>
  <si>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</si>
  <si>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</si>
  <si>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</si>
  <si>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</si>
  <si>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</si>
  <si>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</si>
  <si>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</si>
  <si>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</si>
  <si>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</si>
  <si>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</si>
  <si>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</si>
  <si>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</si>
  <si>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</si>
  <si>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</si>
  <si>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</si>
  <si>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</si>
  <si>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</si>
  <si>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</si>
  <si>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</si>
  <si>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</si>
  <si>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</si>
  <si>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</si>
  <si>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</si>
  <si>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</si>
  <si>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</si>
  <si>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</si>
  <si>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</si>
  <si>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</si>
  <si>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</si>
  <si>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</si>
  <si>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</si>
  <si>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</si>
  <si>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</si>
  <si>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</si>
  <si>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</si>
  <si>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</si>
  <si>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</si>
  <si>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</si>
  <si>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</si>
  <si>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</si>
  <si>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</si>
  <si>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</si>
  <si>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</si>
  <si>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</si>
  <si>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</si>
  <si>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</si>
  <si>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</si>
  <si>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</si>
  <si>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</si>
  <si>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</si>
  <si>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</si>
  <si>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</si>
  <si>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</si>
  <si>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</si>
  <si>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</si>
  <si>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</si>
  <si>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</si>
  <si>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</si>
  <si>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</si>
  <si>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</si>
  <si>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</si>
  <si>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</si>
  <si>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</si>
  <si>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</si>
  <si>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</si>
  <si>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</si>
  <si>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</si>
  <si>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</si>
  <si>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</si>
  <si>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</si>
  <si>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</si>
  <si>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</si>
  <si>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</si>
  <si>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</si>
  <si>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</si>
  <si>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</si>
  <si>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</si>
  <si>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</si>
  <si>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</si>
  <si>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</si>
  <si>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</si>
  <si>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</si>
  <si>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</si>
  <si>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</si>
  <si>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</si>
  <si>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</si>
  <si>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</si>
  <si>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</si>
  <si>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</si>
  <si>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</si>
  <si>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</si>
  <si>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</si>
  <si>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</si>
  <si>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</si>
  <si>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</si>
  <si>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</si>
  <si>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</si>
  <si>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</si>
  <si>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</si>
  <si>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</si>
  <si>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</si>
  <si>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</si>
  <si>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</si>
  <si>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</si>
  <si>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</si>
  <si>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</si>
  <si>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</si>
  <si>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</si>
  <si>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</si>
  <si>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</si>
  <si>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</si>
  <si>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</si>
  <si>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</si>
  <si>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</si>
  <si>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</si>
  <si>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</si>
  <si>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</si>
  <si>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</si>
  <si>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</si>
  <si>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</si>
  <si>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</si>
  <si>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</si>
  <si>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</si>
  <si>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</si>
  <si>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</si>
  <si>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</si>
  <si>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</si>
  <si>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</si>
  <si>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</si>
  <si>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</si>
  <si>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</si>
  <si>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</si>
  <si>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</si>
  <si>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</si>
  <si>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</si>
  <si>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</si>
  <si>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</si>
  <si>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</si>
  <si>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</si>
  <si>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</si>
  <si>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</si>
  <si>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</si>
  <si>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</si>
  <si>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</si>
  <si>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</si>
  <si>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</si>
  <si>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</si>
  <si>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</si>
  <si>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</si>
  <si>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</si>
  <si>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</si>
  <si>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</si>
  <si>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</si>
  <si>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</si>
  <si>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</si>
  <si>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</si>
  <si>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</si>
  <si>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</si>
  <si>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</si>
  <si>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</si>
  <si>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</si>
  <si>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</si>
  <si>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</si>
  <si>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</si>
  <si>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</si>
  <si>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</si>
  <si>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</si>
  <si>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</si>
  <si>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</si>
  <si>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</si>
  <si>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</si>
  <si>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</si>
  <si>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</si>
  <si>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</si>
  <si>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</si>
  <si>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</si>
  <si>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</si>
  <si>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</si>
  <si>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</si>
  <si>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</si>
  <si>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</si>
  <si>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</si>
  <si>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</si>
  <si>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</si>
  <si>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</si>
  <si>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</si>
  <si>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</si>
  <si>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</si>
  <si>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</si>
  <si>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</si>
  <si>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</si>
  <si>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</si>
  <si>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</si>
  <si>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</si>
  <si>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</si>
  <si>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</si>
  <si>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</si>
  <si>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</si>
  <si>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</si>
  <si>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</si>
  <si>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</si>
  <si>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</si>
  <si>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</si>
  <si>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</si>
  <si>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</si>
  <si>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</si>
  <si>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</si>
  <si>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</si>
  <si>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</si>
  <si>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</si>
  <si>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</si>
  <si>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</si>
  <si>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</si>
  <si>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</si>
  <si>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</si>
  <si>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</si>
  <si>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</si>
  <si>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</si>
  <si>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</si>
  <si>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</si>
  <si>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</si>
  <si>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</si>
  <si>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</si>
  <si>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</si>
  <si>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</si>
  <si>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</si>
  <si>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</si>
  <si>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</si>
  <si>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</si>
  <si>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</si>
  <si>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</si>
  <si>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</si>
  <si>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</si>
  <si>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</si>
  <si>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</si>
  <si>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</si>
  <si>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</si>
  <si>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</si>
  <si>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</si>
  <si>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</si>
  <si>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</si>
  <si>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</si>
  <si>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</si>
  <si>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</si>
  <si>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</si>
  <si>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</si>
  <si>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</si>
  <si>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</si>
  <si>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</si>
  <si>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</si>
  <si>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</si>
  <si>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</si>
  <si>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</si>
  <si>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</si>
  <si>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</si>
  <si>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</si>
  <si>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</si>
  <si>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</si>
  <si>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</si>
  <si>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</si>
  <si>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</si>
  <si>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</si>
  <si>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</si>
  <si>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</si>
  <si>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</si>
  <si>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</si>
  <si>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</si>
  <si>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</si>
  <si>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</si>
  <si>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</si>
  <si>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</si>
  <si>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</si>
  <si>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</si>
  <si>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</si>
  <si>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</si>
  <si>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</si>
  <si>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</si>
  <si>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</si>
  <si>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</si>
  <si>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</si>
  <si>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</si>
  <si>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</si>
  <si>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</si>
  <si>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</si>
  <si>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</si>
  <si>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</si>
  <si>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</si>
  <si>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</si>
  <si>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</si>
  <si>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</si>
  <si>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</si>
  <si>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</si>
  <si>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</si>
  <si>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</si>
  <si>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</si>
  <si>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</si>
  <si>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</si>
  <si>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</si>
  <si>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</si>
  <si>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</si>
  <si>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</si>
  <si>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</si>
  <si>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</si>
  <si>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</si>
  <si>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</si>
  <si>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</si>
  <si>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</si>
  <si>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</si>
  <si>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</si>
  <si>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</si>
  <si>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</si>
  <si>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</si>
  <si>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</si>
  <si>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</si>
  <si>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</si>
  <si>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</si>
  <si>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</si>
  <si>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</si>
  <si>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</si>
  <si>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</si>
  <si>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</si>
  <si>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</si>
  <si>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</si>
  <si>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</si>
  <si>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</si>
  <si>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</si>
  <si>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</si>
  <si>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</si>
  <si>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</si>
  <si>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</si>
  <si>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</si>
  <si>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</si>
  <si>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</si>
  <si>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</si>
  <si>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</si>
  <si>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</si>
  <si>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</si>
  <si>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</si>
  <si>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</si>
  <si>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</si>
  <si>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</si>
  <si>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</si>
  <si>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</si>
  <si>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</si>
  <si>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</si>
  <si>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</si>
  <si>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</si>
  <si>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</si>
  <si>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</si>
  <si>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</si>
  <si>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</si>
  <si>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</si>
  <si>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</si>
  <si>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</si>
  <si>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</si>
  <si>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</si>
  <si>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</si>
  <si>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</si>
  <si>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</si>
  <si>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</si>
  <si>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</si>
  <si>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</si>
  <si>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</si>
  <si>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</si>
  <si>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</si>
  <si>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</si>
  <si>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</si>
  <si>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</si>
  <si>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</si>
  <si>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</si>
  <si>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</si>
  <si>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</si>
  <si>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</si>
  <si>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</si>
  <si>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</si>
  <si>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</si>
  <si>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</si>
  <si>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</si>
  <si>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</si>
  <si>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</si>
  <si>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</si>
  <si>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</si>
  <si>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</si>
  <si>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</si>
  <si>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</si>
  <si>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</si>
  <si>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</si>
  <si>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</si>
  <si>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</si>
  <si>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</si>
  <si>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</si>
  <si>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</si>
  <si>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</si>
  <si>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</si>
  <si>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</si>
  <si>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</si>
  <si>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</si>
  <si>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</si>
  <si>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</si>
  <si>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</si>
  <si>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</si>
  <si>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</si>
  <si>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</si>
  <si>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</si>
  <si>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</si>
  <si>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</si>
  <si>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</si>
  <si>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</si>
  <si>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</si>
  <si>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</si>
  <si>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</si>
  <si>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</si>
  <si>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</si>
  <si>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</si>
  <si>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</si>
  <si>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</si>
  <si>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</si>
  <si>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</si>
  <si>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</si>
  <si>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</si>
  <si>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</si>
  <si>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</si>
  <si>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</si>
  <si>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</si>
  <si>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</si>
  <si>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</si>
  <si>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</si>
  <si>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</si>
  <si>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</si>
  <si>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</si>
  <si>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</si>
  <si>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</si>
  <si>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</si>
  <si>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</si>
  <si>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</si>
  <si>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</si>
  <si>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</si>
  <si>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</si>
  <si>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</si>
  <si>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</si>
  <si>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</si>
  <si>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</si>
  <si>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</si>
  <si>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</si>
  <si>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</si>
  <si>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</si>
  <si>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</si>
  <si>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</si>
  <si>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</si>
  <si>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</si>
  <si>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</si>
  <si>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</si>
  <si>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</si>
  <si>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</si>
  <si>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</si>
  <si>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</si>
  <si>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</si>
  <si>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</si>
  <si>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</si>
  <si>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</si>
  <si>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</si>
  <si>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</si>
  <si>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</si>
  <si>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</si>
  <si>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</si>
  <si>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</si>
  <si>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</si>
  <si>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</si>
  <si>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</si>
  <si>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</si>
  <si>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</si>
  <si>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</si>
  <si>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</si>
  <si>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</si>
  <si>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</si>
  <si>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</si>
  <si>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</si>
  <si>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</si>
  <si>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</si>
  <si>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</si>
  <si>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</si>
  <si>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</si>
  <si>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</si>
  <si>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</si>
  <si>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</si>
  <si>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</si>
  <si>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</si>
  <si>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</si>
  <si>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</si>
  <si>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</si>
  <si>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</si>
  <si>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</si>
  <si>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</si>
  <si>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</si>
  <si>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</si>
  <si>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</si>
  <si>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</si>
  <si>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</si>
  <si>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</si>
  <si>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</si>
  <si>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</si>
  <si>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</si>
  <si>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</si>
  <si>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</si>
  <si>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</si>
  <si>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</si>
  <si>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</si>
  <si>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</si>
  <si>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</si>
  <si>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</si>
  <si>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</si>
  <si>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</si>
  <si>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</si>
  <si>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</si>
  <si>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</si>
  <si>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</si>
  <si>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</si>
  <si>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</si>
  <si>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</si>
  <si>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</si>
  <si>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</si>
  <si>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</si>
  <si>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</si>
  <si>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</si>
  <si>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</si>
  <si>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</si>
  <si>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</si>
  <si>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</si>
  <si>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</si>
  <si>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</si>
  <si>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</si>
  <si>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</si>
  <si>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</si>
  <si>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</si>
  <si>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</si>
  <si>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</si>
  <si>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</si>
  <si>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</si>
  <si>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</si>
  <si>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</si>
  <si>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</si>
  <si>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</si>
  <si>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</si>
  <si>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</si>
  <si>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</si>
  <si>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</si>
  <si>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</si>
  <si>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</si>
  <si>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</si>
  <si>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</si>
  <si>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</si>
  <si>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</si>
  <si>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</si>
  <si>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</si>
  <si>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</si>
  <si>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</si>
  <si>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</si>
  <si>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</si>
  <si>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</si>
  <si>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</si>
  <si>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</si>
  <si>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</si>
  <si>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</si>
  <si>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</si>
  <si>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</si>
  <si>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</si>
  <si>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</si>
  <si>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</si>
  <si>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</si>
  <si>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</si>
  <si>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</si>
  <si>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</si>
  <si>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</si>
  <si>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</si>
  <si>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</si>
  <si>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</si>
  <si>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</si>
  <si>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</si>
  <si>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</si>
  <si>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</si>
  <si>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</si>
  <si>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</si>
  <si>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</si>
  <si>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</si>
  <si>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</si>
  <si>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</si>
  <si>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</si>
  <si>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</si>
  <si>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</si>
  <si>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</si>
  <si>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</si>
  <si>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</si>
  <si>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</si>
  <si>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</si>
  <si>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</si>
  <si>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</si>
  <si>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</si>
  <si>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</si>
  <si>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</si>
  <si>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</si>
  <si>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</si>
  <si>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</si>
  <si>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</si>
  <si>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</si>
  <si>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</si>
  <si>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</si>
  <si>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</si>
  <si>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</si>
  <si>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</si>
  <si>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</si>
  <si>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</si>
  <si>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</si>
  <si>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</si>
  <si>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</si>
  <si>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</si>
  <si>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</si>
  <si>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</si>
  <si>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</si>
  <si>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</si>
  <si>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</si>
  <si>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</si>
  <si>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</si>
  <si>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</si>
  <si>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</si>
  <si>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</si>
  <si>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</si>
  <si>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</si>
  <si>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</si>
  <si>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</si>
  <si>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</si>
  <si>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</si>
  <si>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</si>
  <si>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</si>
  <si>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</si>
  <si>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</si>
  <si>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</si>
  <si>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</si>
  <si>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</si>
  <si>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</si>
  <si>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</si>
  <si>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</si>
  <si>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</si>
  <si>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</si>
  <si>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</si>
  <si>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</si>
  <si>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</si>
  <si>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</si>
  <si>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</si>
  <si>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</si>
  <si>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</si>
  <si>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</si>
  <si>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</si>
  <si>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</si>
  <si>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</si>
  <si>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</si>
  <si>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</si>
  <si>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</si>
  <si>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</si>
  <si>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</si>
  <si>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</si>
  <si>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</si>
  <si>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</si>
  <si>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</si>
  <si>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</si>
  <si>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</si>
  <si>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</si>
  <si>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</si>
  <si>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</si>
  <si>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</si>
  <si>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</si>
  <si>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</si>
  <si>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</si>
  <si>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</si>
  <si>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</si>
  <si>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</si>
  <si>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</si>
  <si>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</si>
  <si>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</si>
  <si>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</si>
  <si>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</si>
  <si>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</si>
  <si>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</si>
  <si>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</si>
  <si>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</si>
  <si>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</si>
  <si>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</si>
  <si>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</si>
  <si>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</si>
  <si>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</si>
  <si>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</si>
  <si>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</si>
  <si>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</si>
  <si>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</si>
  <si>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</si>
  <si>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</si>
  <si>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</si>
  <si>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</si>
  <si>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</si>
  <si>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</si>
  <si>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</si>
  <si>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</si>
  <si>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</si>
  <si>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</si>
  <si>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</si>
  <si>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</si>
  <si>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</si>
  <si>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</si>
  <si>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</si>
  <si>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</si>
  <si>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</si>
  <si>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</si>
  <si>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</si>
  <si>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</si>
  <si>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</si>
  <si>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</si>
  <si>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</si>
  <si>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</si>
  <si>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</si>
  <si>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</si>
  <si>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</si>
  <si>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</si>
  <si>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</si>
  <si>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</si>
  <si>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</si>
  <si>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</si>
  <si>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</si>
  <si>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</si>
  <si>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</si>
  <si>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</si>
  <si>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</si>
  <si>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</si>
  <si>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</si>
  <si>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</si>
  <si>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</si>
  <si>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</si>
  <si>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</si>
  <si>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</si>
  <si>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</si>
  <si>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</si>
  <si>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</si>
  <si>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</si>
  <si>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</si>
  <si>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</si>
  <si>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</si>
  <si>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</si>
  <si>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</si>
  <si>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</si>
  <si>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</si>
  <si>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</si>
  <si>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</si>
  <si>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</si>
  <si>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</si>
  <si>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</si>
  <si>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</si>
  <si>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</si>
  <si>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</si>
  <si>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</si>
  <si>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</si>
  <si>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</si>
  <si>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</si>
  <si>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</si>
  <si>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</si>
  <si>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</si>
  <si>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</si>
  <si>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</si>
  <si>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</si>
  <si>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</si>
  <si>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</si>
  <si>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</si>
  <si>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</si>
  <si>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</si>
  <si>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</si>
  <si>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</si>
  <si>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</si>
  <si>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</si>
  <si>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</si>
  <si>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</si>
  <si>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</si>
  <si>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</si>
  <si>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</si>
  <si>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</si>
  <si>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</si>
  <si>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</si>
  <si>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</si>
  <si>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</si>
  <si>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</si>
  <si>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</si>
  <si>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</si>
  <si>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</si>
  <si>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</si>
  <si>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</si>
  <si>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</si>
  <si>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</si>
  <si>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</si>
  <si>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</si>
  <si>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</si>
  <si>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</si>
  <si>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</si>
  <si>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</si>
  <si>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</si>
  <si>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</si>
  <si>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</si>
  <si>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</si>
  <si>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</si>
  <si>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</si>
  <si>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</si>
  <si>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</si>
  <si>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</si>
  <si>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</si>
  <si>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</si>
  <si>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</si>
  <si>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</si>
  <si>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</si>
  <si>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</si>
  <si>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</si>
  <si>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</si>
  <si>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</si>
  <si>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</si>
  <si>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</si>
  <si>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</si>
  <si>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</si>
  <si>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</si>
  <si>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</si>
  <si>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</si>
  <si>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</si>
  <si>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</si>
  <si>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</si>
  <si>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</si>
  <si>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</si>
  <si>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</si>
  <si>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</si>
  <si>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</si>
  <si>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</si>
  <si>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</si>
  <si>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</si>
  <si>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</si>
  <si>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</si>
  <si>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</si>
  <si>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</si>
  <si>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</si>
  <si>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</si>
  <si>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</si>
  <si>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</si>
  <si>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</si>
  <si>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</si>
  <si>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</si>
  <si>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</si>
  <si>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</si>
  <si>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</si>
  <si>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</si>
  <si>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</si>
  <si>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</si>
  <si>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</si>
  <si>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</si>
  <si>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</si>
  <si>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</si>
  <si>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</si>
  <si>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</si>
  <si>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</si>
  <si>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</si>
  <si>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</si>
  <si>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</si>
  <si>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</si>
  <si>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</si>
  <si>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</si>
  <si>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</si>
  <si>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</si>
  <si>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</si>
  <si>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</si>
  <si>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</si>
  <si>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</si>
  <si>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</si>
  <si>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</si>
  <si>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</si>
  <si>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</si>
  <si>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</si>
  <si>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</si>
  <si>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</si>
  <si>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</si>
  <si>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</si>
  <si>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</si>
  <si>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</si>
  <si>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</si>
  <si>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</si>
  <si>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</si>
  <si>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</si>
  <si>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</si>
  <si>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</si>
  <si>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</si>
  <si>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</si>
  <si>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</si>
  <si>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</si>
  <si>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</si>
  <si>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</si>
  <si>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</si>
  <si>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</si>
  <si>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</si>
  <si>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</si>
  <si>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</si>
  <si>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</si>
  <si>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</si>
  <si>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</si>
  <si>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</si>
  <si>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</si>
  <si>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</si>
  <si>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</si>
  <si>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</si>
  <si>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</si>
  <si>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</si>
  <si>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</si>
  <si>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</si>
  <si>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</si>
  <si>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</si>
  <si>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</si>
  <si>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</si>
  <si>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</si>
  <si>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</si>
  <si>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</si>
  <si>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</si>
  <si>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</si>
  <si>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</si>
  <si>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</si>
  <si>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</si>
  <si>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</si>
  <si>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</si>
  <si>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</si>
  <si>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</si>
  <si>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</si>
  <si>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</si>
  <si>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</si>
  <si>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</si>
  <si>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</si>
  <si>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</si>
  <si>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</si>
  <si>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</si>
  <si>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</si>
  <si>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</si>
  <si>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</si>
  <si>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</si>
  <si>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</si>
  <si>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</si>
  <si>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</si>
  <si>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</si>
  <si>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</si>
  <si>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</si>
  <si>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</si>
  <si>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</si>
  <si>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</si>
  <si>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</si>
  <si>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</si>
  <si>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</si>
  <si>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</si>
  <si>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</si>
  <si>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</si>
  <si>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</si>
  <si>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</si>
  <si>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</si>
  <si>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</si>
  <si>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</si>
  <si>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</si>
  <si>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</si>
  <si>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</si>
  <si>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</si>
  <si>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</si>
  <si>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</si>
  <si>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</si>
  <si>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</si>
  <si>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</si>
  <si>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</si>
  <si>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</si>
  <si>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</si>
  <si>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</si>
  <si>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</si>
  <si>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</si>
  <si>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</si>
  <si>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</si>
  <si>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</si>
  <si>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</si>
  <si>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</si>
  <si>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</si>
  <si>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</si>
  <si>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</si>
  <si>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</si>
  <si>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</si>
  <si>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</si>
  <si>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</si>
  <si>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</si>
  <si>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</si>
  <si>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</si>
  <si>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</si>
  <si>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</si>
  <si>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</si>
  <si>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</si>
  <si>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</si>
  <si>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</si>
  <si>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</si>
  <si>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</si>
  <si>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</si>
  <si>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</si>
  <si>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</si>
  <si>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</si>
  <si>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</si>
  <si>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</si>
  <si>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</si>
  <si>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</si>
  <si>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</si>
  <si>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</si>
  <si>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</si>
  <si>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</si>
  <si>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</si>
  <si>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</si>
  <si>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</si>
  <si>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</si>
  <si>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</si>
  <si>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</si>
  <si>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</si>
  <si>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</si>
  <si>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</si>
  <si>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</si>
  <si>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</si>
  <si>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</si>
  <si>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</si>
  <si>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</si>
  <si>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</si>
  <si>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</si>
  <si>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</si>
  <si>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</si>
  <si>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</si>
  <si>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</si>
  <si>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</si>
  <si>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</si>
  <si>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</si>
  <si>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</si>
  <si>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</si>
  <si>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</si>
  <si>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</si>
  <si>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</si>
  <si>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</si>
  <si>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</si>
  <si>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</si>
  <si>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</si>
  <si>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</si>
  <si>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</si>
  <si>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</si>
  <si>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</si>
  <si>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</si>
  <si>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</si>
  <si>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</si>
  <si>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</si>
  <si>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</si>
  <si>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</si>
  <si>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</si>
  <si>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</si>
  <si>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</si>
  <si>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</si>
  <si>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</si>
  <si>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</si>
  <si>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</si>
  <si>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</si>
  <si>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</si>
  <si>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</si>
  <si>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</si>
  <si>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</si>
  <si>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</si>
  <si>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</si>
  <si>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</si>
  <si>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</si>
  <si>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</si>
  <si>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</si>
  <si>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</si>
  <si>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</si>
  <si>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</si>
  <si>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</si>
  <si>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</si>
  <si>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</si>
  <si>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</si>
  <si>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</si>
  <si>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</si>
  <si>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</si>
  <si>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</si>
  <si>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</si>
  <si>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</si>
  <si>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</si>
  <si>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</si>
  <si>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</si>
  <si>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</si>
  <si>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</si>
  <si>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</si>
  <si>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</si>
  <si>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</si>
  <si>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</si>
  <si>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</si>
  <si>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</si>
  <si>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</si>
  <si>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</si>
  <si>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</si>
  <si>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</si>
  <si>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</si>
  <si>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</si>
  <si>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</si>
  <si>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</si>
  <si>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</si>
  <si>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</si>
  <si>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</si>
  <si>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</si>
  <si>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</si>
  <si>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</si>
  <si>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</si>
  <si>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</si>
  <si>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</si>
  <si>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</si>
  <si>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</si>
  <si>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</si>
  <si>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</si>
  <si>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</si>
  <si>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</si>
  <si>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</si>
  <si>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</si>
  <si>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</si>
  <si>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</si>
  <si>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</si>
  <si>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</si>
  <si>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</si>
  <si>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</si>
  <si>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</si>
  <si>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</si>
  <si>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</si>
  <si>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</si>
  <si>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</si>
  <si>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</si>
  <si>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</si>
  <si>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</si>
  <si>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</si>
  <si>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</si>
  <si>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</si>
  <si>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</si>
  <si>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</si>
  <si>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</si>
  <si>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</si>
  <si>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</si>
  <si>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</si>
  <si>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</si>
  <si>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</si>
  <si>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</si>
  <si>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</si>
  <si>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</si>
  <si>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</si>
  <si>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</si>
  <si>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</si>
  <si>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</si>
  <si>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</si>
  <si>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</si>
  <si>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</si>
  <si>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</si>
  <si>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</si>
  <si>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</si>
  <si>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</si>
  <si>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</si>
  <si>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</si>
  <si>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</si>
  <si>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</si>
  <si>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</si>
  <si>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</si>
  <si>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</si>
  <si>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</si>
  <si>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</si>
  <si>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</si>
  <si>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</si>
  <si>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</si>
  <si>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</si>
  <si>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</si>
  <si>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</si>
  <si>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</si>
  <si>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</si>
  <si>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</si>
  <si>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</si>
  <si>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</si>
  <si>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</si>
  <si>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</si>
  <si>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</si>
  <si>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</si>
  <si>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</si>
  <si>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</si>
  <si>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</si>
  <si>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</si>
  <si>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</si>
  <si>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</si>
  <si>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</si>
  <si>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</si>
  <si>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</si>
  <si>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</si>
  <si>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</si>
  <si>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</si>
  <si>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</si>
  <si>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</si>
  <si>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</si>
  <si>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</si>
  <si>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</si>
  <si>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</si>
  <si>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</si>
  <si>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</si>
  <si>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</si>
  <si>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</si>
  <si>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</si>
  <si>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</si>
  <si>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</si>
  <si>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</si>
  <si>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</si>
  <si>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</si>
  <si>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</si>
  <si>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</si>
  <si>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</si>
  <si>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</si>
  <si>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</si>
  <si>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</si>
  <si>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</si>
  <si>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</si>
  <si>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</si>
  <si>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</si>
  <si>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</si>
  <si>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</si>
  <si>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</si>
  <si>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</si>
  <si>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</si>
  <si>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</si>
  <si>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</si>
  <si>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</si>
  <si>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</si>
  <si>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</si>
  <si>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</si>
  <si>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</si>
  <si>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</si>
  <si>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</si>
  <si>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</si>
  <si>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</si>
  <si>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</si>
  <si>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</si>
  <si>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</si>
  <si>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</si>
  <si>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</si>
  <si>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</si>
  <si>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</si>
  <si>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</si>
  <si>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</si>
  <si>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</si>
  <si>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</si>
  <si>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</si>
  <si>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</si>
  <si>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</si>
  <si>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</si>
  <si>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</si>
  <si>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</si>
  <si>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</si>
  <si>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</si>
  <si>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</si>
  <si>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</si>
  <si>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</si>
  <si>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</si>
  <si>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</si>
  <si>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</si>
  <si>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</si>
  <si>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</si>
  <si>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</si>
  <si>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</si>
  <si>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</si>
  <si>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</si>
  <si>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</si>
  <si>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</si>
  <si>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</si>
  <si>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</si>
  <si>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</si>
  <si>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</si>
  <si>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</si>
  <si>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</si>
  <si>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</si>
  <si>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</si>
  <si>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</si>
  <si>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</si>
  <si>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</si>
  <si>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</si>
  <si>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</si>
  <si>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</si>
  <si>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</si>
  <si>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</si>
  <si>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</si>
  <si>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</si>
  <si>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</si>
  <si>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</si>
  <si>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</si>
  <si>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</si>
  <si>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</si>
  <si>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</si>
  <si>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</si>
  <si>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</si>
  <si>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</si>
  <si>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</si>
  <si>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</si>
  <si>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</si>
  <si>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</si>
  <si>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</si>
  <si>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</si>
  <si>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</si>
  <si>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</si>
  <si>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</si>
  <si>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</si>
  <si>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</si>
  <si>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</si>
  <si>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</si>
  <si>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</si>
  <si>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</si>
  <si>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</si>
  <si>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</si>
  <si>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</si>
  <si>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</si>
  <si>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</si>
  <si>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</si>
  <si>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</si>
  <si>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</si>
  <si>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</si>
  <si>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</si>
  <si>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</si>
  <si>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</si>
  <si>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</si>
  <si>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</si>
  <si>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</si>
  <si>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</si>
  <si>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</si>
  <si>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</si>
  <si>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</si>
  <si>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</si>
  <si>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</si>
  <si>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</si>
  <si>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</si>
  <si>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</si>
  <si>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</si>
  <si>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</si>
  <si>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</si>
  <si>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</si>
  <si>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</si>
  <si>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</si>
  <si>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</si>
  <si>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</si>
  <si>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</si>
  <si>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</si>
  <si>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</si>
  <si>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</si>
  <si>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</si>
  <si>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</si>
  <si>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</si>
  <si>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</si>
  <si>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</si>
  <si>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</si>
  <si>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</si>
  <si>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</si>
  <si>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</si>
  <si>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</si>
  <si>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</si>
  <si>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</si>
  <si>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</si>
  <si>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</si>
  <si>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</si>
  <si>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</si>
  <si>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</si>
  <si>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</si>
  <si>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</si>
  <si>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</si>
  <si>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</si>
  <si>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</si>
  <si>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</si>
  <si>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</si>
  <si>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</si>
  <si>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</si>
  <si>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</si>
  <si>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</si>
  <si>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</si>
  <si>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</si>
  <si>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</si>
  <si>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</si>
  <si>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</si>
  <si>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</si>
  <si>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</si>
  <si>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</si>
  <si>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</si>
  <si>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</si>
  <si>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</si>
  <si>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</si>
  <si>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</si>
  <si>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</si>
  <si>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</si>
  <si>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</si>
  <si>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</si>
  <si>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</si>
  <si>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</si>
  <si>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</si>
  <si>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</si>
  <si>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</si>
  <si>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</si>
  <si>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</si>
  <si>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</si>
  <si>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</si>
  <si>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</si>
  <si>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</si>
  <si>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</si>
  <si>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</si>
  <si>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</si>
  <si>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</si>
  <si>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</si>
  <si>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</si>
  <si>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</si>
  <si>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</si>
  <si>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</si>
  <si>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</si>
  <si>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</si>
  <si>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</si>
  <si>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</si>
  <si>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</si>
  <si>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</si>
  <si>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</si>
  <si>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</si>
  <si>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</si>
  <si>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</si>
  <si>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</si>
  <si>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</si>
  <si>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</si>
  <si>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</si>
  <si>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</si>
  <si>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</si>
  <si>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</si>
  <si>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</si>
  <si>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</si>
  <si>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</si>
  <si>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</si>
  <si>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</si>
  <si>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</si>
  <si>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</si>
  <si>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</si>
  <si>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</si>
  <si>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</si>
  <si>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</si>
  <si>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</si>
  <si>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</si>
  <si>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</si>
  <si>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</si>
  <si>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</si>
  <si>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</si>
  <si>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</si>
  <si>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</si>
  <si>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</si>
  <si>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</si>
  <si>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</si>
  <si>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</si>
  <si>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</si>
  <si>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</si>
  <si>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</si>
  <si>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</si>
  <si>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</si>
  <si>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</si>
  <si>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</si>
  <si>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</si>
  <si>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</si>
  <si>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</si>
  <si>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</si>
  <si>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</si>
  <si>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</si>
  <si>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</si>
  <si>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</si>
  <si>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</si>
  <si>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</si>
  <si>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</si>
  <si>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</si>
  <si>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</si>
  <si>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</si>
  <si>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</si>
  <si>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</si>
  <si>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</si>
  <si>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</si>
  <si>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</si>
  <si>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</si>
  <si>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</si>
  <si>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</si>
  <si>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</si>
  <si>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</si>
  <si>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</si>
  <si>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</si>
  <si>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</si>
  <si>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</si>
  <si>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</si>
  <si>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</si>
  <si>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</si>
  <si>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</si>
  <si>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</si>
  <si>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</si>
  <si>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</si>
  <si>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</si>
  <si>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</si>
  <si>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</si>
  <si>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</si>
  <si>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</si>
  <si>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</si>
  <si>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</si>
  <si>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</si>
  <si>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</si>
  <si>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</si>
  <si>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</si>
  <si>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</si>
  <si>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</si>
  <si>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</si>
  <si>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</si>
  <si>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</si>
  <si>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</si>
  <si>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</si>
  <si>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</si>
  <si>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</si>
  <si>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</si>
  <si>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</si>
  <si>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</si>
  <si>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</si>
  <si>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</si>
  <si>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</si>
  <si>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</si>
  <si>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</si>
  <si>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</si>
  <si>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</si>
  <si>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</si>
  <si>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</si>
  <si>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</si>
  <si>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</si>
  <si>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</si>
  <si>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</si>
  <si>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</si>
  <si>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</si>
  <si>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</si>
  <si>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</si>
  <si>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</si>
  <si>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</si>
  <si>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</si>
  <si>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</si>
  <si>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</si>
  <si>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</si>
  <si>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</si>
  <si>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</si>
  <si>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</si>
  <si>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</si>
  <si>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</si>
  <si>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</si>
  <si>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</si>
  <si>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</si>
  <si>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</si>
  <si>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</si>
  <si>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</si>
  <si>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</si>
  <si>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</si>
  <si>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</si>
  <si>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</si>
  <si>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</si>
  <si>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</si>
  <si>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</si>
  <si>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</si>
  <si>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</si>
  <si>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</si>
  <si>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</si>
  <si>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</si>
  <si>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</si>
  <si>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</si>
  <si>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</si>
  <si>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</si>
  <si>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</si>
  <si>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</si>
  <si>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</si>
  <si>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</si>
  <si>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</si>
  <si>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</si>
  <si>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</si>
  <si>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</si>
  <si>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</si>
  <si>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</si>
  <si>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</si>
  <si>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</si>
  <si>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</si>
  <si>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</si>
  <si>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</si>
  <si>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</si>
  <si>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</si>
  <si>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</si>
  <si>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</si>
  <si>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</si>
  <si>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</si>
  <si>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</si>
  <si>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</si>
  <si>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</si>
  <si>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</si>
  <si>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</si>
  <si>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</si>
  <si>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</si>
  <si>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</si>
  <si>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</si>
  <si>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</si>
  <si>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</si>
  <si>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</si>
  <si>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</si>
  <si>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</si>
  <si>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</si>
  <si>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</si>
  <si>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</si>
  <si>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</si>
  <si>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</si>
  <si>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</si>
  <si>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</si>
  <si>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</si>
  <si>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</si>
  <si>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</si>
  <si>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</si>
  <si>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</si>
  <si>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</si>
  <si>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</si>
  <si>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</si>
  <si>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</si>
  <si>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</si>
  <si>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</si>
  <si>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</si>
  <si>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</si>
  <si>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</si>
  <si>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</si>
  <si>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</si>
  <si>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</si>
  <si>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</si>
  <si>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</si>
  <si>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</si>
  <si>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</si>
  <si>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</si>
  <si>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</si>
  <si>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</si>
  <si>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</si>
  <si>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</si>
  <si>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</si>
  <si>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</si>
  <si>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</si>
  <si>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</si>
  <si>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</si>
  <si>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</si>
  <si>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</si>
  <si>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</si>
  <si>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</si>
  <si>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</si>
  <si>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</si>
  <si>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</si>
  <si>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</si>
  <si>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</si>
  <si>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</si>
  <si>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</si>
  <si>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</si>
  <si>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</si>
  <si>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</si>
  <si>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</si>
  <si>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</si>
  <si>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</si>
  <si>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</si>
  <si>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</si>
  <si>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</si>
  <si>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</si>
  <si>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</si>
  <si>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</si>
  <si>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</si>
  <si>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</si>
  <si>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</si>
  <si>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</si>
  <si>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</si>
  <si>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</si>
  <si>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</si>
  <si>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</si>
  <si>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</si>
  <si>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</si>
  <si>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</si>
  <si>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</si>
  <si>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</si>
  <si>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</si>
  <si>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</si>
  <si>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</si>
  <si>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</si>
  <si>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</si>
  <si>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</si>
  <si>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</si>
  <si>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</si>
  <si>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</si>
  <si>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</si>
  <si>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</si>
  <si>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</si>
  <si>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</si>
  <si>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</si>
  <si>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</si>
  <si>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</si>
  <si>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</si>
  <si>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</si>
  <si>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</si>
  <si>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</si>
  <si>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</si>
  <si>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</si>
  <si>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</si>
  <si>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</si>
  <si>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</si>
  <si>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</si>
  <si>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</si>
  <si>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</si>
  <si>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</si>
  <si>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</si>
  <si>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</si>
  <si>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</si>
  <si>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</si>
  <si>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</si>
  <si>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</si>
  <si>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</si>
  <si>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</si>
  <si>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</si>
  <si>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</si>
  <si>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</si>
  <si>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</si>
  <si>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</si>
  <si>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</si>
  <si>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</si>
  <si>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</si>
  <si>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</si>
  <si>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</si>
  <si>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</si>
  <si>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</si>
  <si>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</si>
  <si>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</si>
  <si>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</si>
  <si>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</si>
  <si>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</si>
  <si>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</si>
  <si>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</si>
  <si>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</si>
  <si>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</si>
  <si>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</si>
  <si>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</si>
  <si>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</si>
  <si>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</si>
  <si>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</si>
  <si>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</si>
  <si>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</si>
  <si>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</si>
  <si>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</si>
  <si>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</si>
  <si>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</si>
  <si>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</si>
  <si>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</si>
  <si>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</si>
  <si>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</si>
  <si>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</si>
  <si>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</si>
  <si>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</si>
  <si>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</si>
  <si>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</si>
  <si>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</si>
  <si>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</si>
  <si>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</si>
  <si>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</si>
  <si>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</si>
  <si>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</si>
  <si>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</si>
  <si>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</si>
  <si>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</si>
  <si>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</si>
  <si>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</si>
  <si>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</si>
  <si>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</si>
  <si>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</si>
  <si>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</si>
  <si>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</si>
  <si>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</si>
  <si>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</si>
  <si>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</si>
  <si>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</si>
  <si>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</si>
  <si>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</si>
  <si>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</si>
  <si>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</si>
  <si>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</si>
  <si>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</si>
  <si>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</si>
  <si>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</si>
  <si>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</si>
  <si>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</si>
  <si>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</si>
  <si>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</si>
  <si>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</si>
  <si>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</si>
  <si>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</si>
  <si>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</si>
  <si>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</si>
  <si>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</si>
  <si>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</si>
  <si>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</si>
  <si>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</si>
  <si>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</si>
  <si>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</si>
  <si>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</si>
  <si>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</si>
  <si>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</si>
  <si>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</si>
  <si>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</si>
  <si>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</si>
  <si>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</si>
  <si>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</si>
  <si>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</si>
  <si>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</si>
  <si>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</si>
  <si>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</si>
  <si>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</si>
  <si>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</si>
  <si>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</si>
  <si>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</si>
  <si>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</si>
  <si>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</si>
  <si>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</si>
  <si>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</si>
  <si>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</si>
  <si>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</si>
  <si>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</si>
  <si>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</si>
  <si>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</si>
  <si>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</si>
  <si>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</si>
  <si>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</si>
  <si>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</si>
  <si>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</si>
  <si>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</si>
  <si>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</si>
  <si>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</si>
  <si>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</si>
  <si>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</si>
  <si>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</si>
  <si>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</si>
  <si>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</si>
  <si>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</si>
  <si>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</si>
  <si>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</si>
  <si>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</si>
  <si>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</si>
  <si>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</si>
  <si>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</si>
  <si>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</si>
  <si>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</si>
  <si>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</si>
  <si>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</si>
  <si>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</si>
  <si>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</si>
  <si>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</si>
  <si>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</si>
  <si>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</si>
  <si>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</si>
  <si>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</si>
  <si>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</si>
  <si>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</si>
  <si>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</si>
  <si>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</si>
  <si>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</si>
  <si>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</si>
  <si>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</si>
  <si>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</si>
  <si>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</si>
  <si>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</si>
  <si>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</si>
  <si>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</si>
  <si>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</si>
  <si>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</si>
  <si>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</si>
  <si>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</si>
  <si>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</si>
  <si>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</si>
  <si>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</si>
  <si>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</si>
  <si>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</si>
  <si>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</si>
  <si>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</si>
  <si>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</si>
  <si>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</si>
  <si>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</si>
  <si>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</si>
  <si>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</si>
  <si>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</si>
  <si>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</si>
  <si>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</si>
  <si>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</si>
  <si>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</si>
  <si>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</si>
  <si>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</si>
  <si>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</si>
  <si>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</si>
  <si>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</si>
  <si>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</si>
  <si>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</si>
  <si>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</si>
  <si>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</si>
  <si>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</si>
  <si>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</si>
  <si>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</si>
  <si>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</si>
  <si>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</si>
  <si>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</si>
  <si>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</si>
  <si>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</si>
  <si>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</si>
  <si>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</si>
  <si>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</si>
  <si>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</si>
  <si>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</si>
  <si>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</si>
  <si>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</si>
  <si>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</si>
  <si>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</si>
  <si>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</si>
  <si>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</si>
  <si>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</si>
  <si>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</si>
  <si>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</si>
  <si>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</si>
  <si>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</si>
  <si>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</si>
  <si>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</si>
  <si>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</si>
  <si>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</si>
  <si>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</si>
  <si>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</si>
  <si>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</si>
  <si>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</si>
  <si>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</si>
  <si>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</si>
  <si>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</si>
  <si>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</si>
  <si>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</si>
  <si>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</si>
  <si>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</si>
  <si>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</si>
  <si>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</si>
  <si>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</si>
  <si>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</si>
  <si>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</si>
  <si>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</si>
  <si>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</si>
  <si>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</si>
  <si>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</si>
  <si>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</si>
  <si>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</si>
  <si>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</si>
  <si>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</si>
  <si>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</si>
  <si>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</si>
  <si>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</si>
  <si>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</si>
  <si>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</si>
  <si>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</si>
  <si>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</si>
  <si>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</si>
  <si>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</si>
  <si>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</si>
  <si>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</si>
  <si>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</si>
  <si>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</si>
  <si>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</si>
  <si>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</si>
  <si>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</si>
  <si>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</si>
  <si>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</si>
  <si>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</si>
  <si>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</si>
  <si>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</si>
  <si>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</si>
  <si>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</si>
  <si>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</si>
  <si>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</si>
  <si>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</si>
  <si>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</si>
  <si>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</si>
  <si>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</si>
  <si>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</si>
  <si>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</si>
  <si>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</si>
  <si>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</si>
  <si>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</si>
  <si>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</si>
  <si>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</si>
  <si>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</si>
  <si>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</si>
  <si>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</si>
  <si>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</si>
  <si>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</si>
  <si>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</si>
  <si>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</si>
  <si>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</si>
  <si>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</si>
  <si>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</si>
  <si>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</si>
  <si>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</si>
  <si>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</si>
  <si>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</si>
  <si>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</si>
  <si>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</si>
  <si>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</si>
  <si>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</si>
  <si>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</si>
  <si>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</si>
  <si>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</si>
  <si>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</si>
  <si>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</si>
  <si>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</si>
  <si>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</si>
  <si>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</si>
  <si>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</si>
  <si>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</si>
  <si>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</si>
  <si>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</si>
  <si>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</si>
  <si>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</si>
  <si>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</si>
  <si>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</si>
  <si>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</si>
  <si>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</si>
  <si>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</si>
  <si>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</si>
  <si>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</si>
  <si>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</si>
  <si>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</si>
  <si>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</si>
  <si>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</si>
  <si>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</si>
  <si>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</si>
  <si>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</si>
  <si>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</si>
  <si>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</si>
  <si>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</si>
  <si>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</si>
  <si>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</si>
  <si>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</si>
  <si>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</si>
  <si>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</si>
  <si>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</si>
  <si>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</si>
  <si>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</si>
  <si>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</si>
  <si>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</si>
  <si>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</si>
  <si>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</si>
  <si>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</si>
  <si>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</si>
  <si>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</si>
  <si>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</si>
  <si>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</si>
  <si>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</si>
  <si>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</si>
  <si>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</si>
  <si>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</si>
  <si>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</si>
  <si>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</si>
  <si>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</si>
  <si>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</si>
  <si>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</si>
  <si>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</si>
  <si>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</si>
  <si>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</si>
  <si>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</si>
  <si>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</si>
  <si>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</si>
  <si>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</si>
  <si>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</si>
  <si>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</si>
  <si>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</si>
  <si>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</si>
  <si>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</si>
  <si>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</si>
  <si>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</si>
  <si>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</si>
  <si>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</si>
  <si>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</si>
  <si>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</si>
  <si>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</si>
  <si>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</si>
  <si>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</si>
  <si>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</si>
  <si>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</si>
  <si>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</si>
  <si>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</si>
  <si>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</si>
  <si>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</si>
  <si>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</si>
  <si>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</si>
  <si>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</si>
  <si>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</si>
  <si>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</si>
  <si>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</si>
  <si>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</si>
  <si>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</si>
  <si>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</si>
  <si>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</si>
  <si>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</si>
  <si>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</si>
  <si>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</si>
  <si>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</si>
  <si>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</si>
  <si>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</si>
  <si>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</si>
  <si>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</si>
  <si>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</si>
  <si>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</si>
  <si>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</si>
  <si>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</si>
  <si>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</si>
  <si>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</si>
  <si>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</si>
  <si>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</si>
  <si>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</si>
  <si>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</si>
  <si>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</si>
  <si>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</si>
  <si>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</si>
  <si>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</si>
  <si>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</si>
  <si>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</si>
  <si>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</si>
  <si>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</si>
  <si>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</si>
  <si>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</si>
  <si>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</si>
  <si>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</si>
  <si>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</si>
  <si>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</si>
  <si>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</si>
  <si>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</si>
  <si>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</si>
  <si>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</si>
  <si>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</si>
  <si>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</si>
  <si>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</si>
  <si>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</si>
  <si>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</si>
  <si>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</si>
  <si>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</si>
  <si>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</si>
  <si>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</si>
  <si>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</si>
  <si>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</si>
  <si>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</si>
  <si>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</si>
  <si>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</si>
  <si>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</si>
  <si>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</si>
  <si>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</si>
  <si>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</si>
  <si>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</si>
  <si>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</si>
  <si>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</si>
  <si>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</si>
  <si>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</si>
  <si>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</si>
  <si>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</si>
  <si>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</si>
  <si>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</si>
  <si>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</si>
  <si>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</si>
  <si>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</si>
  <si>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</si>
  <si>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</si>
  <si>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</si>
  <si>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</si>
  <si>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</si>
  <si>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</si>
  <si>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</si>
  <si>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</si>
  <si>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</si>
  <si>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</si>
  <si>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</si>
  <si>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</si>
  <si>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</si>
  <si>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</si>
  <si>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</si>
  <si>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</si>
  <si>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</si>
  <si>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</si>
  <si>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</si>
  <si>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</si>
  <si>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</si>
  <si>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</si>
  <si>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</si>
  <si>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</si>
  <si>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</si>
  <si>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</si>
  <si>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</si>
  <si>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</si>
  <si>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</si>
  <si>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</si>
  <si>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</si>
  <si>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</si>
  <si>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</si>
  <si>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</si>
  <si>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</si>
  <si>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</si>
  <si>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</si>
  <si>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</si>
  <si>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</si>
  <si>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</si>
  <si>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</si>
  <si>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</si>
  <si>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</si>
  <si>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</si>
  <si>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</si>
  <si>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</si>
  <si>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</si>
  <si>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</si>
  <si>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</si>
  <si>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</si>
  <si>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</si>
  <si>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</si>
  <si>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</si>
  <si>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</si>
  <si>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</si>
  <si>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</si>
  <si>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</si>
  <si>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</si>
  <si>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</si>
  <si>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</si>
  <si>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</si>
  <si>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</si>
  <si>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</si>
  <si>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</si>
  <si>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</si>
  <si>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</si>
  <si>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</si>
  <si>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</si>
  <si>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</si>
  <si>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</si>
  <si>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</si>
  <si>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</si>
  <si>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</si>
  <si>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</si>
  <si>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</si>
  <si>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</si>
  <si>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</si>
  <si>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</si>
  <si>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</si>
  <si>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</si>
  <si>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</si>
  <si>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</si>
  <si>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</si>
  <si>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</si>
  <si>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</si>
  <si>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</si>
  <si>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</si>
  <si>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</si>
  <si>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</si>
  <si>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</si>
  <si>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</si>
  <si>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</si>
  <si>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</si>
  <si>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</si>
  <si>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</si>
  <si>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</si>
  <si>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</si>
  <si>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</si>
  <si>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</si>
  <si>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</si>
  <si>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</si>
  <si>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</si>
  <si>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</si>
  <si>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</si>
  <si>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</si>
  <si>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</si>
  <si>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</si>
  <si>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</si>
  <si>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</si>
  <si>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</si>
  <si>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</si>
  <si>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</si>
  <si>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</si>
  <si>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</si>
  <si>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</si>
  <si>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</si>
  <si>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</si>
  <si>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</si>
  <si>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</si>
  <si>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</si>
  <si>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</si>
  <si>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</si>
  <si>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</si>
  <si>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</si>
  <si>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</si>
  <si>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</si>
  <si>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</si>
  <si>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</si>
  <si>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</si>
  <si>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</si>
  <si>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</si>
  <si>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</si>
  <si>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</si>
  <si>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</si>
  <si>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</si>
  <si>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</si>
  <si>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</si>
  <si>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</si>
  <si>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</si>
  <si>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</si>
  <si>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</si>
  <si>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</si>
  <si>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</si>
  <si>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</si>
  <si>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</si>
  <si>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</si>
  <si>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</si>
  <si>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</si>
  <si>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</si>
  <si>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</si>
  <si>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</si>
  <si>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</si>
  <si>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</si>
  <si>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</si>
  <si>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</si>
  <si>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</si>
  <si>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</si>
  <si>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</si>
  <si>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</si>
  <si>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</si>
  <si>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</si>
  <si>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</si>
  <si>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</si>
  <si>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</si>
  <si>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</si>
  <si>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</si>
  <si>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</si>
  <si>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</si>
  <si>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</si>
  <si>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</si>
  <si>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</si>
  <si>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</si>
  <si>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</si>
  <si>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</si>
  <si>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</si>
  <si>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</si>
  <si>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</si>
  <si>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</si>
  <si>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</si>
  <si>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</si>
  <si>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</si>
  <si>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</si>
  <si>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</si>
  <si>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</si>
  <si>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</si>
  <si>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</si>
  <si>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</si>
  <si>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</si>
  <si>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</si>
  <si>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</si>
  <si>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</si>
  <si>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</si>
  <si>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</si>
  <si>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</si>
  <si>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</si>
  <si>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</si>
  <si>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</si>
  <si>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</si>
  <si>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</si>
  <si>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</si>
  <si>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</si>
  <si>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</si>
  <si>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</si>
  <si>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</si>
  <si>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</si>
  <si>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</si>
  <si>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</si>
  <si>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</si>
  <si>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</si>
  <si>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</si>
  <si>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</si>
  <si>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</si>
  <si>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</si>
  <si>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</si>
  <si>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</si>
  <si>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</si>
  <si>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</si>
  <si>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</si>
  <si>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</si>
  <si>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</si>
  <si>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</si>
  <si>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</si>
  <si>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</si>
  <si>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</si>
  <si>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</si>
  <si>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</si>
  <si>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</si>
  <si>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</si>
  <si>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</si>
  <si>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</si>
  <si>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</si>
  <si>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</si>
  <si>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</si>
  <si>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</si>
  <si>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</si>
  <si>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</si>
  <si>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</si>
  <si>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</si>
  <si>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</si>
  <si>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</si>
  <si>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</si>
  <si>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</si>
  <si>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</si>
  <si>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</si>
  <si>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</si>
  <si>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</si>
  <si>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</si>
  <si>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</si>
  <si>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</si>
  <si>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</si>
  <si>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</si>
  <si>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</si>
  <si>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</si>
  <si>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</si>
  <si>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</si>
  <si>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</si>
  <si>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</si>
  <si>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</si>
  <si>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</si>
  <si>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</si>
  <si>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</si>
  <si>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</si>
  <si>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</si>
  <si>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</si>
  <si>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</si>
  <si>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</si>
  <si>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</si>
  <si>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</si>
  <si>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</si>
  <si>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</si>
  <si>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</si>
  <si>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</si>
  <si>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</si>
  <si>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</si>
  <si>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</si>
  <si>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</si>
  <si>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</si>
  <si>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</si>
  <si>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</si>
  <si>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</si>
  <si>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</si>
  <si>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</si>
  <si>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</si>
  <si>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</si>
  <si>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</si>
  <si>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</si>
  <si>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</si>
  <si>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</si>
  <si>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</si>
  <si>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</si>
  <si>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</si>
  <si>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</si>
  <si>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</si>
  <si>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</si>
  <si>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</si>
  <si>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</si>
  <si>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</si>
  <si>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</si>
  <si>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</si>
  <si>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</si>
  <si>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</si>
  <si>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</si>
  <si>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</si>
  <si>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</si>
  <si>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</si>
  <si>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</si>
  <si>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</si>
  <si>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</si>
  <si>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</si>
  <si>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</si>
  <si>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</si>
  <si>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</si>
  <si>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</si>
  <si>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</si>
  <si>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</si>
  <si>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</si>
  <si>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</si>
  <si>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</si>
  <si>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</si>
  <si>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</si>
  <si>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</si>
  <si>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</si>
  <si>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</si>
  <si>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</si>
  <si>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</si>
  <si>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</si>
  <si>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</si>
  <si>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</si>
  <si>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</si>
  <si>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</si>
  <si>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</si>
  <si>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</si>
  <si>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</si>
  <si>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</si>
  <si>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</si>
  <si>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</si>
  <si>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</si>
  <si>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</si>
  <si>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</si>
  <si>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</si>
  <si>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</si>
  <si>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</si>
  <si>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</si>
  <si>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</si>
  <si>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</si>
  <si>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</si>
  <si>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</si>
  <si>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</si>
  <si>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</si>
  <si>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</si>
  <si>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</si>
  <si>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</si>
  <si>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</si>
  <si>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</si>
  <si>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</si>
  <si>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</si>
  <si>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</si>
  <si>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</si>
  <si>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</si>
  <si>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</si>
  <si>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</si>
  <si>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</si>
  <si>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</si>
  <si>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</si>
  <si>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</si>
  <si>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</si>
  <si>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</si>
  <si>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</si>
  <si>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</si>
  <si>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</si>
  <si>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</si>
  <si>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</si>
  <si>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</si>
  <si>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</si>
  <si>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</si>
  <si>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</si>
  <si>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</si>
  <si>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</si>
  <si>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</si>
  <si>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</si>
  <si>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</si>
  <si>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</si>
  <si>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</si>
  <si>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</si>
  <si>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</si>
  <si>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</si>
  <si>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</si>
  <si>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</si>
  <si>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</si>
  <si>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</si>
  <si>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</si>
  <si>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</si>
  <si>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</si>
  <si>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</si>
  <si>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</si>
  <si>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</si>
  <si>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</si>
  <si>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</si>
  <si>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</si>
  <si>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</si>
  <si>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</si>
  <si>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</si>
  <si>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</si>
  <si>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</si>
  <si>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</si>
  <si>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</si>
  <si>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</si>
  <si>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</si>
  <si>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</si>
  <si>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</si>
  <si>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</si>
  <si>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</si>
  <si>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</si>
  <si>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</si>
  <si>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</si>
  <si>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</si>
  <si>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</si>
  <si>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</si>
  <si>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</si>
  <si>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</si>
  <si>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</si>
  <si>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</si>
  <si>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</si>
  <si>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</si>
  <si>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</si>
  <si>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</si>
  <si>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</si>
  <si>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</si>
  <si>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</si>
  <si>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</si>
  <si>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</si>
  <si>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</si>
  <si>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</si>
  <si>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</si>
  <si>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</si>
  <si>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</si>
  <si>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</si>
  <si>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</si>
  <si>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</si>
  <si>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</si>
  <si>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</si>
  <si>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</si>
  <si>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</si>
  <si>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</si>
  <si>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</si>
  <si>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</si>
  <si>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</si>
  <si>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</si>
  <si>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</si>
  <si>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</si>
  <si>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</si>
  <si>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</si>
  <si>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</si>
  <si>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</si>
  <si>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</si>
  <si>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</si>
  <si>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</si>
  <si>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</si>
  <si>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</si>
  <si>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</si>
  <si>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</si>
  <si>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</si>
  <si>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</si>
  <si>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</si>
  <si>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</si>
  <si>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</si>
  <si>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</si>
  <si>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</si>
  <si>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</si>
  <si>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</si>
  <si>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</si>
  <si>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</si>
  <si>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</si>
  <si>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</si>
  <si>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</si>
  <si>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</si>
  <si>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</si>
  <si>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</si>
  <si>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</si>
  <si>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</si>
  <si>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</si>
  <si>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</si>
  <si>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</si>
  <si>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</si>
  <si>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</si>
  <si>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</si>
  <si>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</si>
  <si>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</si>
  <si>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</si>
  <si>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</si>
  <si>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</si>
  <si>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</si>
  <si>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</si>
  <si>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</si>
  <si>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</si>
  <si>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</si>
  <si>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</si>
  <si>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</si>
  <si>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</si>
  <si>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</si>
  <si>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</si>
  <si>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</si>
  <si>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</si>
  <si>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</si>
  <si>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</si>
  <si>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</si>
  <si>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</si>
  <si>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</si>
  <si>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</si>
  <si>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</si>
  <si>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</si>
  <si>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</si>
  <si>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</si>
  <si>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</si>
  <si>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</si>
  <si>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</si>
  <si>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</si>
  <si>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</si>
  <si>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</si>
  <si>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</si>
  <si>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</si>
  <si>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</si>
  <si>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</si>
  <si>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</si>
  <si>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</si>
  <si>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</si>
  <si>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</si>
  <si>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</si>
  <si>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</si>
  <si>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</si>
  <si>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</si>
  <si>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</si>
  <si>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</si>
  <si>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</si>
  <si>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</si>
  <si>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</si>
  <si>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</si>
  <si>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</si>
  <si>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</si>
  <si>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</si>
  <si>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</si>
  <si>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</si>
  <si>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</si>
  <si>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</si>
  <si>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</si>
  <si>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</si>
  <si>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</si>
  <si>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</si>
  <si>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</si>
  <si>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</si>
  <si>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</si>
  <si>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</si>
  <si>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</si>
  <si>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</si>
  <si>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</si>
  <si>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</si>
  <si>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</si>
  <si>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</si>
  <si>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</si>
  <si>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</si>
  <si>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</si>
  <si>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</si>
  <si>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</si>
  <si>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</si>
  <si>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</si>
  <si>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</si>
  <si>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</si>
  <si>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</si>
  <si>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</si>
  <si>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</si>
  <si>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</si>
  <si>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</si>
  <si>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</si>
  <si>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</si>
  <si>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</si>
  <si>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</si>
  <si>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</si>
  <si>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</si>
  <si>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</si>
  <si>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</si>
  <si>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</si>
  <si>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</si>
  <si>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</si>
  <si>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</si>
  <si>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</si>
  <si>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</si>
  <si>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</si>
  <si>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</si>
  <si>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</si>
  <si>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</si>
  <si>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</si>
  <si>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</si>
  <si>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</si>
  <si>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</si>
  <si>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</si>
  <si>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</si>
  <si>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</si>
  <si>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</si>
  <si>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</si>
  <si>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</si>
  <si>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</si>
  <si>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</si>
  <si>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</si>
  <si>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</si>
  <si>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</si>
  <si>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</si>
  <si>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</si>
  <si>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</si>
  <si>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</si>
  <si>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</si>
  <si>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</si>
  <si>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</si>
  <si>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</si>
  <si>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</si>
  <si>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</si>
  <si>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</si>
  <si>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</si>
  <si>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</si>
  <si>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</si>
  <si>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</si>
  <si>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</si>
  <si>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</si>
  <si>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</si>
  <si>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</si>
  <si>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</si>
  <si>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</si>
  <si>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</si>
  <si>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</si>
  <si>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</si>
  <si>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</si>
  <si>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</si>
  <si>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</si>
  <si>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</si>
  <si>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</si>
  <si>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</si>
  <si>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</si>
  <si>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</si>
  <si>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</si>
  <si>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</si>
  <si>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</si>
  <si>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</si>
  <si>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</si>
  <si>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</si>
  <si>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</si>
  <si>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</si>
  <si>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</si>
  <si>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</si>
  <si>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</si>
  <si>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</si>
  <si>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</si>
  <si>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</si>
  <si>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</si>
  <si>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</si>
  <si>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</si>
  <si>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</si>
  <si>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</si>
  <si>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</si>
  <si>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</si>
  <si>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</si>
  <si>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</si>
  <si>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</si>
  <si>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</si>
  <si>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</si>
  <si>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</si>
  <si>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</si>
  <si>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</si>
  <si>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</si>
  <si>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</si>
  <si>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</si>
  <si>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</si>
  <si>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</si>
  <si>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</si>
  <si>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</si>
  <si>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</si>
  <si>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</si>
  <si>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</si>
  <si>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</si>
  <si>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</si>
  <si>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</si>
  <si>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</si>
  <si>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</si>
  <si>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</si>
  <si>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</si>
  <si>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</si>
  <si>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</si>
  <si>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</si>
  <si>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</si>
  <si>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</si>
  <si>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</si>
  <si>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</si>
  <si>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</si>
  <si>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</si>
  <si>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</si>
  <si>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</si>
  <si>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</si>
  <si>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</si>
  <si>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</si>
  <si>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</si>
  <si>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</si>
  <si>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</si>
  <si>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</si>
  <si>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</si>
  <si>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</si>
  <si>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</si>
  <si>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</si>
  <si>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</si>
  <si>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</si>
  <si>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</si>
  <si>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</si>
  <si>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</si>
  <si>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</si>
  <si>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</si>
  <si>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</si>
  <si>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</si>
  <si>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</si>
  <si>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</si>
  <si>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</si>
  <si>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</si>
  <si>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</si>
  <si>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</si>
  <si>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</si>
  <si>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</si>
  <si>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</si>
  <si>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</si>
  <si>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</si>
  <si>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</si>
  <si>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</si>
  <si>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</si>
  <si>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</si>
  <si>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</si>
  <si>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</si>
  <si>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</si>
  <si>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</si>
  <si>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</si>
  <si>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</si>
  <si>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</si>
  <si>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</si>
  <si>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</si>
  <si>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</si>
  <si>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</si>
  <si>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</si>
  <si>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</si>
  <si>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</si>
  <si>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</si>
  <si>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</si>
  <si>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</si>
  <si>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</si>
  <si>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</si>
  <si>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</si>
  <si>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</si>
  <si>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</si>
  <si>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</si>
  <si>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</si>
  <si>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</si>
  <si>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</si>
  <si>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</si>
  <si>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</si>
  <si>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</si>
  <si>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</si>
  <si>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</si>
  <si>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</si>
  <si>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</si>
  <si>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</si>
  <si>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</si>
  <si>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</si>
  <si>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</si>
  <si>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</si>
  <si>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</si>
  <si>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</si>
  <si>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</si>
  <si>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</si>
  <si>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</si>
  <si>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</si>
  <si>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</si>
  <si>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</si>
  <si>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</si>
  <si>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</si>
  <si>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</si>
  <si>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</si>
  <si>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</si>
  <si>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</si>
  <si>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</si>
  <si>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</si>
  <si>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</si>
  <si>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</si>
  <si>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</si>
  <si>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</si>
  <si>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</si>
  <si>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</si>
  <si>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</si>
  <si>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</si>
  <si>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</si>
  <si>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</si>
  <si>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</si>
  <si>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</si>
  <si>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</si>
  <si>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</si>
  <si>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</si>
  <si>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</si>
  <si>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</si>
  <si>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</si>
  <si>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</si>
  <si>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</si>
  <si>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</si>
  <si>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</si>
  <si>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</si>
  <si>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</si>
  <si>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</si>
  <si>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</si>
  <si>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</si>
  <si>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</si>
  <si>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</si>
  <si>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</si>
  <si>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</si>
  <si>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</si>
  <si>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</si>
  <si>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</si>
  <si>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</si>
  <si>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</si>
  <si>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</si>
  <si>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</si>
  <si>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</si>
  <si>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</si>
  <si>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</si>
  <si>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</si>
  <si>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</si>
  <si>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</si>
  <si>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</si>
  <si>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</si>
  <si>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</si>
  <si>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</si>
  <si>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</si>
  <si>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</si>
  <si>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</si>
  <si>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</si>
  <si>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</si>
  <si>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</si>
  <si>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</si>
  <si>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</si>
  <si>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</si>
  <si>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</si>
  <si>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</si>
  <si>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</si>
  <si>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</si>
  <si>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</si>
  <si>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</si>
  <si>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</si>
  <si>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</si>
  <si>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</si>
  <si>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</si>
  <si>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</si>
  <si>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</si>
  <si>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</si>
  <si>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</si>
  <si>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</si>
  <si>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</si>
  <si>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</si>
  <si>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</si>
  <si>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</si>
  <si>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</si>
  <si>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</si>
  <si>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</si>
  <si>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</si>
  <si>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</si>
  <si>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</si>
  <si>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</si>
  <si>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</si>
  <si>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</si>
  <si>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</si>
  <si>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</si>
  <si>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</si>
  <si>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</si>
  <si>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</si>
  <si>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</si>
  <si>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</si>
  <si>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</si>
  <si>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</si>
  <si>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</si>
  <si>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</si>
  <si>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</si>
  <si>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</si>
  <si>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</si>
  <si>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</si>
  <si>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</si>
  <si>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</si>
  <si>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</si>
  <si>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</si>
  <si>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</si>
  <si>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</si>
  <si>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</si>
  <si>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</si>
  <si>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</si>
  <si>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</si>
  <si>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</si>
  <si>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</si>
  <si>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</si>
  <si>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</si>
  <si>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</si>
  <si>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</si>
  <si>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</si>
  <si>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</si>
  <si>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</si>
  <si>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</si>
  <si>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</si>
  <si>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</si>
  <si>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</si>
  <si>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</si>
  <si>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</si>
  <si>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</si>
  <si>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</si>
  <si>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</si>
  <si>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</si>
  <si>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</si>
  <si>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</si>
  <si>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</si>
  <si>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</si>
  <si>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</si>
  <si>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</si>
  <si>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</si>
  <si>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</si>
  <si>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</si>
  <si>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</si>
  <si>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</si>
  <si>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</si>
  <si>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</si>
  <si>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</si>
  <si>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</si>
  <si>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</si>
  <si>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</si>
  <si>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</si>
  <si>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</si>
  <si>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</si>
  <si>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</si>
  <si>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</si>
  <si>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</si>
  <si>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</si>
  <si>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</si>
  <si>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</si>
  <si>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</si>
  <si>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</si>
  <si>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</si>
  <si>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</si>
  <si>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</si>
  <si>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</si>
  <si>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</si>
  <si>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</si>
  <si>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</si>
  <si>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</si>
  <si>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</si>
  <si>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</si>
  <si>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</si>
  <si>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</si>
  <si>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</si>
  <si>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</si>
  <si>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</si>
  <si>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</si>
  <si>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</si>
  <si>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</si>
  <si>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</si>
  <si>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</si>
  <si>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</si>
  <si>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</si>
  <si>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</si>
  <si>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</si>
  <si>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</si>
  <si>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</si>
  <si>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</si>
  <si>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</si>
  <si>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</si>
  <si>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</si>
  <si>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</si>
  <si>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</si>
  <si>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</si>
  <si>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</si>
  <si>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</si>
  <si>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</si>
  <si>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</si>
  <si>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</si>
  <si>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</si>
  <si>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</si>
  <si>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</si>
  <si>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</si>
  <si>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</si>
  <si>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</si>
  <si>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</si>
  <si>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</si>
  <si>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</si>
  <si>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</si>
  <si>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</si>
  <si>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</si>
  <si>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</si>
  <si>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</si>
  <si>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</si>
  <si>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</si>
  <si>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</si>
  <si>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</si>
  <si>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</si>
  <si>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</si>
  <si>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</si>
  <si>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</si>
  <si>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</si>
  <si>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</si>
  <si>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</si>
  <si>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</si>
  <si>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</si>
  <si>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</si>
  <si>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</si>
  <si>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</si>
  <si>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</si>
  <si>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</si>
  <si>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</si>
  <si>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</si>
  <si>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</si>
  <si>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</si>
  <si>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</si>
  <si>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</si>
  <si>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</si>
  <si>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</si>
  <si>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</si>
  <si>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</si>
  <si>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</si>
  <si>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</si>
  <si>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</si>
  <si>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</si>
  <si>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</si>
  <si>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</si>
  <si>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</si>
  <si>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</si>
  <si>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</si>
  <si>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</si>
  <si>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</si>
  <si>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</si>
  <si>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</si>
  <si>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</si>
  <si>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</si>
  <si>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</si>
  <si>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</si>
  <si>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</si>
  <si>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</si>
  <si>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</si>
  <si>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</si>
  <si>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</si>
  <si>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</si>
  <si>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</si>
  <si>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</si>
  <si>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</si>
  <si>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</si>
  <si>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</si>
  <si>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</si>
  <si>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</si>
  <si>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</si>
  <si>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</si>
  <si>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</si>
  <si>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</si>
  <si>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</si>
  <si>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</si>
  <si>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</si>
  <si>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</si>
  <si>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</si>
  <si>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</si>
  <si>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</si>
  <si>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</si>
  <si>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</si>
  <si>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</si>
  <si>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</si>
  <si>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</si>
  <si>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</si>
  <si>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</si>
  <si>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</si>
  <si>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</si>
  <si>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</si>
  <si>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</si>
  <si>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</si>
  <si>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</si>
  <si>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</si>
  <si>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</si>
  <si>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</si>
  <si>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</si>
  <si>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</si>
  <si>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</si>
  <si>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</si>
  <si>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</si>
  <si>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</si>
  <si>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</si>
  <si>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</si>
  <si>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</si>
  <si>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</si>
  <si>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</si>
  <si>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</si>
  <si>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</si>
  <si>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</si>
  <si>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</si>
  <si>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</si>
  <si>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</si>
  <si>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</si>
  <si>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</si>
  <si>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</si>
  <si>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</si>
  <si>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</si>
  <si>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</si>
  <si>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</si>
  <si>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</si>
  <si>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</si>
  <si>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</si>
  <si>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</si>
  <si>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</si>
  <si>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</si>
  <si>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</si>
  <si>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</si>
  <si>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</si>
  <si>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</si>
  <si>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</si>
  <si>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</si>
  <si>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</si>
  <si>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</si>
  <si>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</si>
  <si>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</si>
  <si>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</si>
  <si>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</si>
  <si>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</si>
  <si>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</si>
  <si>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</si>
  <si>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</si>
  <si>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</si>
  <si>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</si>
  <si>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</si>
  <si>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</si>
  <si>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</si>
  <si>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</si>
  <si>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</si>
  <si>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</si>
  <si>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</si>
  <si>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</si>
  <si>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</si>
  <si>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</si>
  <si>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</si>
  <si>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</si>
  <si>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</si>
  <si>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</si>
  <si>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</si>
  <si>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</si>
  <si>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</si>
  <si>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</si>
  <si>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</si>
  <si>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</si>
  <si>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</si>
  <si>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</si>
  <si>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</si>
  <si>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</si>
  <si>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</si>
  <si>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</si>
  <si>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</si>
  <si>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</si>
  <si>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</si>
  <si>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</si>
  <si>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</si>
  <si>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</si>
  <si>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</si>
  <si>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</si>
  <si>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</si>
  <si>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</si>
  <si>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</si>
  <si>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</si>
  <si>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</si>
  <si>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</si>
  <si>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</si>
  <si>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</si>
  <si>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</si>
  <si>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</si>
  <si>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</si>
  <si>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</si>
  <si>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</si>
  <si>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</si>
  <si>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</si>
  <si>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</si>
  <si>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</si>
  <si>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</si>
  <si>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</si>
  <si>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</si>
  <si>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</si>
  <si>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</si>
  <si>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</si>
  <si>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</si>
  <si>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</si>
  <si>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</si>
  <si>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</si>
  <si>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</si>
  <si>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</si>
  <si>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</si>
  <si>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</si>
  <si>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</si>
  <si>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</si>
  <si>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</si>
  <si>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</si>
  <si>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</si>
  <si>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</si>
  <si>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</si>
  <si>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</si>
  <si>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</si>
  <si>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</si>
  <si>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</si>
  <si>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</si>
  <si>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</si>
  <si>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</si>
  <si>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</si>
  <si>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</si>
  <si>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</si>
  <si>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</si>
  <si>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</si>
  <si>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</si>
  <si>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</si>
  <si>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</si>
  <si>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</si>
  <si>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</si>
  <si>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</si>
  <si>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</si>
  <si>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</si>
  <si>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</si>
  <si>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</si>
  <si>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</si>
  <si>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</si>
  <si>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</si>
  <si>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</si>
  <si>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</si>
  <si>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</si>
  <si>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</si>
  <si>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</si>
  <si>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</si>
  <si>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</si>
  <si>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</si>
  <si>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</si>
  <si>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</si>
  <si>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</si>
  <si>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</si>
  <si>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</si>
  <si>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</si>
  <si>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</si>
  <si>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</si>
  <si>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</si>
  <si>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</si>
  <si>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</si>
  <si>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</si>
  <si>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</si>
  <si>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</si>
  <si>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</si>
  <si>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</si>
  <si>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</si>
  <si>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</si>
  <si>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</si>
  <si>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</si>
  <si>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</si>
  <si>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</si>
  <si>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</si>
  <si>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</si>
  <si>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</si>
  <si>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</si>
  <si>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</si>
  <si>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</si>
  <si>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</si>
  <si>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</si>
  <si>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</si>
  <si>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</si>
  <si>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</si>
  <si>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</si>
  <si>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</si>
  <si>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</si>
  <si>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</si>
  <si>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</si>
  <si>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</si>
  <si>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</si>
  <si>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</si>
  <si>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</si>
  <si>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</si>
  <si>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</si>
  <si>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</si>
  <si>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</si>
  <si>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</si>
  <si>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</si>
  <si>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</si>
  <si>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</si>
  <si>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</si>
  <si>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</si>
  <si>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</si>
  <si>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</si>
  <si>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</si>
  <si>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</si>
  <si>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</si>
  <si>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</si>
  <si>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</si>
  <si>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</si>
  <si>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</si>
  <si>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</si>
  <si>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</si>
  <si>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</si>
  <si>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</si>
  <si>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</si>
  <si>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</si>
  <si>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</si>
  <si>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</si>
  <si>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</si>
  <si>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</si>
  <si>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</si>
  <si>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</si>
  <si>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</si>
  <si>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</si>
  <si>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</si>
  <si>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</si>
  <si>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</si>
  <si>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</si>
  <si>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</si>
  <si>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</si>
  <si>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</si>
  <si>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</si>
  <si>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</si>
  <si>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</si>
  <si>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</si>
  <si>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</si>
  <si>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</si>
  <si>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</si>
  <si>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</si>
  <si>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</si>
  <si>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</si>
  <si>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</si>
  <si>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</si>
  <si>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</si>
  <si>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</si>
  <si>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</si>
  <si>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</si>
  <si>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</si>
  <si>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</si>
  <si>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</si>
  <si>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</si>
  <si>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</si>
  <si>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</si>
  <si>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</si>
  <si>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</si>
  <si>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</si>
  <si>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</si>
  <si>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</si>
  <si>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</si>
  <si>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</si>
  <si>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</si>
  <si>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</si>
  <si>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</si>
  <si>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</si>
  <si>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</si>
  <si>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</si>
  <si>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</si>
  <si>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</si>
  <si>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</si>
  <si>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</si>
  <si>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</si>
  <si>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</si>
  <si>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</si>
  <si>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</si>
  <si>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</si>
  <si>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</si>
  <si>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</si>
  <si>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</si>
  <si>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</si>
  <si>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</si>
  <si>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</si>
  <si>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</si>
  <si>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</si>
  <si>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</si>
  <si>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</si>
  <si>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</si>
  <si>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</si>
  <si>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</si>
  <si>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</si>
  <si>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</si>
  <si>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</si>
  <si>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</si>
  <si>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</si>
  <si>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</si>
  <si>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</si>
  <si>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</si>
  <si>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</si>
  <si>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</si>
  <si>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</si>
  <si>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</si>
  <si>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</si>
  <si>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</si>
  <si>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</si>
  <si>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</si>
  <si>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</si>
  <si>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</si>
  <si>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</si>
  <si>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</si>
  <si>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</si>
  <si>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</si>
  <si>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</si>
  <si>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</si>
  <si>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</si>
  <si>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</si>
  <si>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</si>
  <si>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</si>
  <si>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</si>
  <si>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</si>
  <si>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</si>
  <si>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</si>
  <si>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</si>
  <si>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</si>
  <si>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</si>
  <si>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</si>
  <si>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</si>
  <si>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</si>
  <si>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</si>
  <si>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</si>
  <si>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</si>
  <si>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</si>
  <si>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</si>
  <si>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</si>
  <si>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</si>
  <si>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</si>
  <si>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</si>
  <si>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</si>
  <si>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</si>
  <si>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</si>
  <si>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</si>
  <si>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</si>
  <si>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</si>
  <si>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</si>
  <si>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</si>
  <si>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</si>
  <si>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</si>
  <si>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</si>
  <si>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</si>
  <si>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</si>
  <si>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</si>
  <si>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</si>
  <si>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</si>
  <si>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</si>
  <si>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</si>
  <si>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</si>
  <si>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</si>
  <si>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</si>
  <si>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</si>
  <si>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</si>
  <si>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</si>
  <si>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</si>
  <si>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</si>
  <si>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</si>
  <si>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</si>
  <si>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</si>
  <si>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</si>
  <si>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</si>
  <si>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</si>
  <si>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</si>
  <si>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</si>
  <si>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</si>
  <si>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</si>
  <si>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</si>
  <si>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</si>
  <si>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</si>
  <si>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</si>
  <si>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</si>
  <si>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</si>
  <si>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</si>
  <si>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</si>
  <si>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</si>
  <si>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</si>
  <si>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</si>
  <si>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</si>
  <si>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</si>
  <si>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</si>
  <si>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</si>
  <si>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</si>
  <si>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</si>
  <si>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</si>
  <si>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</si>
  <si>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</si>
  <si>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</si>
  <si>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</si>
  <si>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</si>
  <si>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</si>
  <si>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</si>
  <si>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</si>
  <si>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</si>
  <si>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</si>
  <si>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</si>
  <si>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</si>
  <si>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</si>
  <si>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</si>
  <si>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</si>
  <si>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</si>
  <si>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</si>
  <si>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</si>
  <si>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</si>
  <si>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</si>
  <si>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</si>
  <si>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</si>
  <si>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</si>
  <si>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</si>
  <si>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</si>
  <si>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</si>
  <si>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</si>
  <si>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</si>
  <si>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</si>
  <si>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</si>
  <si>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</si>
  <si>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</si>
  <si>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</si>
  <si>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</si>
  <si>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</si>
  <si>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</si>
  <si>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</si>
  <si>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</si>
  <si>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</si>
  <si>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</si>
  <si>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</si>
  <si>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</si>
  <si>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</si>
  <si>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</si>
  <si>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</si>
  <si>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</si>
  <si>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</si>
  <si>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</si>
  <si>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</si>
  <si>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</si>
  <si>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</si>
  <si>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</si>
  <si>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</si>
  <si>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</si>
  <si>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</si>
  <si>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</si>
  <si>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</si>
  <si>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</si>
  <si>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</si>
  <si>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</si>
  <si>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</si>
  <si>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</si>
  <si>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</si>
  <si>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</si>
  <si>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</si>
  <si>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</si>
  <si>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</si>
  <si>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</si>
  <si>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</si>
  <si>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</si>
  <si>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</si>
  <si>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</si>
  <si>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</si>
  <si>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</si>
  <si>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</si>
  <si>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</si>
  <si>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</si>
  <si>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</si>
  <si>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</si>
  <si>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</si>
  <si>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</si>
  <si>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</si>
  <si>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</si>
  <si>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</si>
  <si>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</si>
  <si>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</si>
  <si>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</si>
  <si>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</si>
  <si>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</si>
  <si>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</si>
  <si>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</si>
  <si>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</si>
  <si>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</si>
  <si>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</si>
  <si>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</si>
  <si>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</si>
  <si>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</si>
  <si>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</si>
  <si>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</si>
  <si>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</si>
  <si>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</si>
  <si>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</si>
  <si>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</si>
  <si>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</si>
  <si>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</si>
  <si>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</si>
  <si>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</si>
  <si>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</si>
  <si>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</si>
  <si>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</si>
  <si>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</si>
  <si>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</si>
  <si>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</si>
  <si>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</si>
  <si>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</si>
  <si>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</si>
  <si>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</si>
  <si>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</si>
  <si>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</si>
  <si>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</si>
  <si>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</si>
  <si>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</si>
  <si>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</si>
  <si>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</si>
  <si>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</si>
  <si>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</si>
  <si>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</si>
  <si>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</si>
  <si>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</si>
  <si>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</si>
  <si>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</si>
  <si>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</si>
  <si>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</si>
  <si>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</si>
  <si>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</si>
  <si>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</si>
  <si>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</si>
  <si>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</si>
  <si>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</si>
  <si>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</si>
  <si>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</si>
  <si>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</si>
  <si>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</si>
  <si>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</si>
  <si>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</si>
  <si>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</si>
  <si>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</si>
  <si>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</si>
  <si>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</si>
  <si>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</si>
  <si>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</si>
  <si>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</si>
  <si>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</si>
  <si>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</si>
  <si>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</si>
  <si>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</si>
  <si>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</si>
  <si>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</si>
  <si>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</si>
  <si>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</si>
  <si>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</si>
  <si>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</si>
  <si>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</si>
  <si>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</si>
  <si>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</si>
  <si>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</si>
  <si>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</si>
  <si>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</si>
  <si>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</si>
  <si>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</si>
  <si>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</si>
  <si>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</si>
  <si>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</si>
  <si>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</si>
  <si>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</si>
  <si>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</si>
  <si>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</si>
  <si>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</si>
  <si>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</si>
  <si>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</si>
  <si>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</si>
  <si>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</si>
  <si>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</si>
  <si>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</si>
  <si>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</si>
  <si>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</si>
  <si>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</si>
  <si>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</si>
  <si>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</si>
  <si>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</si>
  <si>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</si>
  <si>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</si>
  <si>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</si>
  <si>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</si>
  <si>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</si>
  <si>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</si>
  <si>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</si>
  <si>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</si>
  <si>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</si>
  <si>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</si>
  <si>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</si>
  <si>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</si>
  <si>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</si>
  <si>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</si>
  <si>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</si>
  <si>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</si>
  <si>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</si>
  <si>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</si>
  <si>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</si>
  <si>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</si>
  <si>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</si>
  <si>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</si>
  <si>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</si>
  <si>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</si>
  <si>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</si>
  <si>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</si>
  <si>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</si>
  <si>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</si>
  <si>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</si>
  <si>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</si>
  <si>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</si>
  <si>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</si>
  <si>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</si>
  <si>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</si>
  <si>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</si>
  <si>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</si>
  <si>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</si>
  <si>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</si>
  <si>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</si>
  <si>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</si>
  <si>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</si>
  <si>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</si>
  <si>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</si>
  <si>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</si>
  <si>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</si>
  <si>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</si>
  <si>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</si>
  <si>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</si>
  <si>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</si>
  <si>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</si>
  <si>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</si>
  <si>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</si>
  <si>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</si>
  <si>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</si>
  <si>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</si>
  <si>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</si>
  <si>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</si>
  <si>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</si>
  <si>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</si>
  <si>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</si>
  <si>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</si>
  <si>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</si>
  <si>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</si>
  <si>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</si>
  <si>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</si>
  <si>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</si>
  <si>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</si>
  <si>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</si>
  <si>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</si>
  <si>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</si>
  <si>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</si>
  <si>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</si>
  <si>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</si>
  <si>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</si>
  <si>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</si>
  <si>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</si>
  <si>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</si>
  <si>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</si>
  <si>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</si>
  <si>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</si>
  <si>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</si>
  <si>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</si>
  <si>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</si>
  <si>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</si>
  <si>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</si>
  <si>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</si>
  <si>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</si>
  <si>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</si>
  <si>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</si>
  <si>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</si>
  <si>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</si>
  <si>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</si>
  <si>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</si>
  <si>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</si>
  <si>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</si>
  <si>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</si>
  <si>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</si>
  <si>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</si>
  <si>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</si>
  <si>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</si>
  <si>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</si>
  <si>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</si>
  <si>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</si>
  <si>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</si>
  <si>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</si>
  <si>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</si>
  <si>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</si>
  <si>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</si>
  <si>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</si>
  <si>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</si>
  <si>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</si>
  <si>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</si>
  <si>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</si>
  <si>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</si>
  <si>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</si>
  <si>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</si>
  <si>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</si>
  <si>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</si>
  <si>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</si>
  <si>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</si>
  <si>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</si>
  <si>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</si>
  <si>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</si>
  <si>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</si>
  <si>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</si>
  <si>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</si>
  <si>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</si>
  <si>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</si>
  <si>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</si>
  <si>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</si>
  <si>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</si>
  <si>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</si>
  <si>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</si>
  <si>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</si>
  <si>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</si>
  <si>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</si>
  <si>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</si>
  <si>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</si>
  <si>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</si>
  <si>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</si>
  <si>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</si>
  <si>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</si>
  <si>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</si>
  <si>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</si>
  <si>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</si>
  <si>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</si>
  <si>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</si>
  <si>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</si>
  <si>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</si>
  <si>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</si>
  <si>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</si>
  <si>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</si>
  <si>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</si>
  <si>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</si>
  <si>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</si>
  <si>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</si>
  <si>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</si>
  <si>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</si>
  <si>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</si>
  <si>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</si>
  <si>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</si>
  <si>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</si>
  <si>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</si>
  <si>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</si>
  <si>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</si>
  <si>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</si>
  <si>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</si>
  <si>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</si>
  <si>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</si>
  <si>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</si>
  <si>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</si>
  <si>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</si>
  <si>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</si>
  <si>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</si>
  <si>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</si>
  <si>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</si>
  <si>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</si>
  <si>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</si>
  <si>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</si>
  <si>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</si>
  <si>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</si>
  <si>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</si>
  <si>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</si>
  <si>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</si>
  <si>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</si>
  <si>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</si>
  <si>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</si>
  <si>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</si>
  <si>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</si>
  <si>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</si>
  <si>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</si>
  <si>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</si>
  <si>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</si>
  <si>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</si>
  <si>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</si>
  <si>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</si>
  <si>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</si>
  <si>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</si>
  <si>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</si>
  <si>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</si>
  <si>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</si>
  <si>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</si>
  <si>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</si>
  <si>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</si>
  <si>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</si>
  <si>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</si>
  <si>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</si>
  <si>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</si>
  <si>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</si>
  <si>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</si>
  <si>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</si>
  <si>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</si>
  <si>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</si>
  <si>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</si>
  <si>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</si>
  <si>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</si>
  <si>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</si>
  <si>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</si>
  <si>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</si>
  <si>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</si>
  <si>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</si>
  <si>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</si>
  <si>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</si>
  <si>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</si>
  <si>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</si>
  <si>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</si>
  <si>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</si>
  <si>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</si>
  <si>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</si>
  <si>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</si>
  <si>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</si>
  <si>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</si>
  <si>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</si>
  <si>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</si>
  <si>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</si>
  <si>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</si>
  <si>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</si>
  <si>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</si>
  <si>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</si>
  <si>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</si>
  <si>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</si>
  <si>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</si>
  <si>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</si>
  <si>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</si>
  <si>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</si>
  <si>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</si>
  <si>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</si>
  <si>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</si>
  <si>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</si>
  <si>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</si>
  <si>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</si>
  <si>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</si>
  <si>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</si>
  <si>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</si>
  <si>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</si>
  <si>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</si>
  <si>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</si>
  <si>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</si>
  <si>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</si>
  <si>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</si>
  <si>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</si>
  <si>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</si>
  <si>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</si>
  <si>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</si>
  <si>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</si>
  <si>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</si>
  <si>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</si>
  <si>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</si>
  <si>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</si>
  <si>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</si>
  <si>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</si>
  <si>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</si>
  <si>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</si>
  <si>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</si>
  <si>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</si>
  <si>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</si>
  <si>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</si>
  <si>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</si>
  <si>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</si>
  <si>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</si>
  <si>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</si>
  <si>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</si>
  <si>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</si>
  <si>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</si>
  <si>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</si>
  <si>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</si>
  <si>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</si>
  <si>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</si>
  <si>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</si>
  <si>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</si>
  <si>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</si>
  <si>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</si>
  <si>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</si>
  <si>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</si>
  <si>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</si>
  <si>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</si>
  <si>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</si>
  <si>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</si>
  <si>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</si>
  <si>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</si>
  <si>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</si>
  <si>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</si>
  <si>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</si>
  <si>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</si>
  <si>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</si>
  <si>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</si>
  <si>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</si>
  <si>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</si>
  <si>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</si>
  <si>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</si>
  <si>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</si>
  <si>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</si>
  <si>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</si>
  <si>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</si>
  <si>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</si>
  <si>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</si>
  <si>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</si>
  <si>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</si>
  <si>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</si>
  <si>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</si>
  <si>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</si>
  <si>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</si>
  <si>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</si>
  <si>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</si>
  <si>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</si>
  <si>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</si>
  <si>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</si>
  <si>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</si>
  <si>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</si>
  <si>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</si>
  <si>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</si>
  <si>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</si>
  <si>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</si>
  <si>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</si>
  <si>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</si>
  <si>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</si>
  <si>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</si>
  <si>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</si>
  <si>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</si>
  <si>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</si>
  <si>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</si>
  <si>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</si>
  <si>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</si>
  <si>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</si>
  <si>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</si>
  <si>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</si>
  <si>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</si>
  <si>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</si>
  <si>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</si>
  <si>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</si>
  <si>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</si>
  <si>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</si>
  <si>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</si>
  <si>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</si>
  <si>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</si>
  <si>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</si>
  <si>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</si>
  <si>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</si>
  <si>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</si>
  <si>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</si>
  <si>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</si>
  <si>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</si>
  <si>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</si>
  <si>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</si>
  <si>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</si>
  <si>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</si>
  <si>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</si>
  <si>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</si>
  <si>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</si>
  <si>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</si>
  <si>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</si>
  <si>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</si>
  <si>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</si>
  <si>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</si>
  <si>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</si>
  <si>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</si>
  <si>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</si>
  <si>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</si>
  <si>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</si>
  <si>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</si>
  <si>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</si>
  <si>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</si>
  <si>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</si>
  <si>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</si>
  <si>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</si>
  <si>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</si>
  <si>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</si>
  <si>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</si>
  <si>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</si>
  <si>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</si>
  <si>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</si>
  <si>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</si>
  <si>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</si>
  <si>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</si>
  <si>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</si>
  <si>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</si>
  <si>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</si>
  <si>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</si>
  <si>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</si>
  <si>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</si>
  <si>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</si>
  <si>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</si>
  <si>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</si>
  <si>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</si>
  <si>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</si>
  <si>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</si>
  <si>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</si>
  <si>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</si>
  <si>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</si>
  <si>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</si>
  <si>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</si>
  <si>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</si>
  <si>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</si>
  <si>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</si>
  <si>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</si>
  <si>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</si>
  <si>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</si>
  <si>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</si>
  <si>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</si>
  <si>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</si>
  <si>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</si>
  <si>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</si>
  <si>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</si>
  <si>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</si>
  <si>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</si>
  <si>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</si>
  <si>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</si>
  <si>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</si>
  <si>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</si>
  <si>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</si>
  <si>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</si>
  <si>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</si>
  <si>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</si>
  <si>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</si>
  <si>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</si>
  <si>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</si>
  <si>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</si>
  <si>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</si>
  <si>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</si>
  <si>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</si>
  <si>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</si>
  <si>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</si>
  <si>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</si>
  <si>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</si>
  <si>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</si>
  <si>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</si>
  <si>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</si>
  <si>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</si>
  <si>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</si>
  <si>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</si>
  <si>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</si>
  <si>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</si>
  <si>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</si>
  <si>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</si>
  <si>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</si>
  <si>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</si>
  <si>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</si>
  <si>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</si>
  <si>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</si>
  <si>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</si>
  <si>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</si>
  <si>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</si>
  <si>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</si>
  <si>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</si>
  <si>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</si>
  <si>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</si>
  <si>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</si>
  <si>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</si>
  <si>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</si>
  <si>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</si>
  <si>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</si>
  <si>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</si>
  <si>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</si>
  <si>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</si>
  <si>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</si>
  <si>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</si>
  <si>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</si>
  <si>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</si>
  <si>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</si>
  <si>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</si>
  <si>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</si>
  <si>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</si>
  <si>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</si>
  <si>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</si>
  <si>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</si>
  <si>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</si>
  <si>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</si>
  <si>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</si>
  <si>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</si>
  <si>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</si>
  <si>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</si>
  <si>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</si>
  <si>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</si>
  <si>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</si>
  <si>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</si>
  <si>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</si>
  <si>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</si>
  <si>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</si>
  <si>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</si>
  <si>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</si>
  <si>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</si>
  <si>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</si>
  <si>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</si>
  <si>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</si>
  <si>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</si>
  <si>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</si>
  <si>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</si>
  <si>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</si>
  <si>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</si>
  <si>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</si>
  <si>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</si>
  <si>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</si>
  <si>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</si>
  <si>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</si>
  <si>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</si>
  <si>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</si>
  <si>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</si>
  <si>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</si>
  <si>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</si>
  <si>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</si>
  <si>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</si>
  <si>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</si>
  <si>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</si>
  <si>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</si>
  <si>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</si>
  <si>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</si>
  <si>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</si>
  <si>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</si>
  <si>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</si>
  <si>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</si>
  <si>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</si>
  <si>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</si>
  <si>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</si>
  <si>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</si>
  <si>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</si>
  <si>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</si>
  <si>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</si>
  <si>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</si>
  <si>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</si>
  <si>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</si>
  <si>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</si>
  <si>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</si>
  <si>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</si>
  <si>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</si>
  <si>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</si>
  <si>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</si>
  <si>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</si>
  <si>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</si>
  <si>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</si>
  <si>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</si>
  <si>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</si>
  <si>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</si>
  <si>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</si>
  <si>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</si>
  <si>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</si>
  <si>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</si>
  <si>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</si>
  <si>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</si>
  <si>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</si>
  <si>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</si>
  <si>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</si>
  <si>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</si>
  <si>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</si>
  <si>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</si>
  <si>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</si>
  <si>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</si>
  <si>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</si>
  <si>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</si>
  <si>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</si>
  <si>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</si>
  <si>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</si>
  <si>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</si>
  <si>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</si>
  <si>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</si>
  <si>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</si>
  <si>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</si>
  <si>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</si>
  <si>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</si>
  <si>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</si>
  <si>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</si>
  <si>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</si>
  <si>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</si>
  <si>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</si>
  <si>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</si>
  <si>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</si>
  <si>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</si>
  <si>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</si>
  <si>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</si>
  <si>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</si>
  <si>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</si>
  <si>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</si>
  <si>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</si>
  <si>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</si>
  <si>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</si>
  <si>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</si>
  <si>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</si>
  <si>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</si>
  <si>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</si>
  <si>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</si>
  <si>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</si>
  <si>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</si>
  <si>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</si>
  <si>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</si>
  <si>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</si>
  <si>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</si>
  <si>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</si>
  <si>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</si>
  <si>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</si>
  <si>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</si>
  <si>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</si>
  <si>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</si>
  <si>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</si>
  <si>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</si>
  <si>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</si>
  <si>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</si>
  <si>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</si>
  <si>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</si>
  <si>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</si>
  <si>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</si>
  <si>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</si>
  <si>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</si>
  <si>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</si>
  <si>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</si>
  <si>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</si>
  <si>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</si>
  <si>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</si>
  <si>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</si>
  <si>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</si>
  <si>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</si>
  <si>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</si>
  <si>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</si>
  <si>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</si>
  <si>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</si>
  <si>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</si>
  <si>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</si>
  <si>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</si>
  <si>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</si>
  <si>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</si>
  <si>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</si>
  <si>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</si>
  <si>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</si>
  <si>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</si>
  <si>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</si>
  <si>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</si>
  <si>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</si>
  <si>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</si>
  <si>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</si>
  <si>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</si>
  <si>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</si>
  <si>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</si>
  <si>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</si>
  <si>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</si>
  <si>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</si>
  <si>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</si>
  <si>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</si>
  <si>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</si>
  <si>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</si>
  <si>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</si>
  <si>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</si>
  <si>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</si>
  <si>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</si>
  <si>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</si>
  <si>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</si>
  <si>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</si>
  <si>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</si>
  <si>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</si>
  <si>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</si>
  <si>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</si>
  <si>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</si>
  <si>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</si>
  <si>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</si>
  <si>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</si>
  <si>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</si>
  <si>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</si>
  <si>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</si>
  <si>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</si>
  <si>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</si>
  <si>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</si>
  <si>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</si>
  <si>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</si>
  <si>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</si>
  <si>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</si>
  <si>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</si>
  <si>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</si>
  <si>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</si>
  <si>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</si>
  <si>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</si>
  <si>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</si>
  <si>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</si>
  <si>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</si>
  <si>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</si>
  <si>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</si>
  <si>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</si>
  <si>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</si>
  <si>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</si>
  <si>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</si>
  <si>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</si>
  <si>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</si>
  <si>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</si>
  <si>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</si>
  <si>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</si>
  <si>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</si>
  <si>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</si>
  <si>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</si>
  <si>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</si>
  <si>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</si>
  <si>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</si>
  <si>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</si>
  <si>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</si>
  <si>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</si>
  <si>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</si>
  <si>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</si>
  <si>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</si>
  <si>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</si>
  <si>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</si>
  <si>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</si>
  <si>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</si>
  <si>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</si>
  <si>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</si>
  <si>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</si>
  <si>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</si>
  <si>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</si>
  <si>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</si>
  <si>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</si>
  <si>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</si>
  <si>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</si>
  <si>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</si>
  <si>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</si>
  <si>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</si>
  <si>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</si>
  <si>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</si>
  <si>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</si>
  <si>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</si>
  <si>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</si>
  <si>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</si>
  <si>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</si>
  <si>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</si>
  <si>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</si>
  <si>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</si>
  <si>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</si>
  <si>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</si>
  <si>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</si>
  <si>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</si>
  <si>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</si>
  <si>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</si>
  <si>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</si>
  <si>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</si>
  <si>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</si>
  <si>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</si>
  <si>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</si>
  <si>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</si>
  <si>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</si>
  <si>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</si>
  <si>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</si>
  <si>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</si>
  <si>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</si>
  <si>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</si>
  <si>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</si>
  <si>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</si>
  <si>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</si>
  <si>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</si>
  <si>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</si>
  <si>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</si>
  <si>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</si>
  <si>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</si>
  <si>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</si>
  <si>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</si>
  <si>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</si>
  <si>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</si>
  <si>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</si>
  <si>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</si>
  <si>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</si>
  <si>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</si>
  <si>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</si>
  <si>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</si>
  <si>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</si>
  <si>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</si>
  <si>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</si>
  <si>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</si>
  <si>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</si>
  <si>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</si>
  <si>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</si>
  <si>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</si>
  <si>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</si>
  <si>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</si>
  <si>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</si>
  <si>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</si>
  <si>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</si>
  <si>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</si>
  <si>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</si>
  <si>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</si>
  <si>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</si>
  <si>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</si>
  <si>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</si>
  <si>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</si>
  <si>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</si>
  <si>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</si>
  <si>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</si>
  <si>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</si>
  <si>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</si>
  <si>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</si>
  <si>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</si>
  <si>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</si>
  <si>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</si>
  <si>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</si>
  <si>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</si>
  <si>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</si>
  <si>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</si>
  <si>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</si>
  <si>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</si>
  <si>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</si>
  <si>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</si>
  <si>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</si>
  <si>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</si>
  <si>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</si>
  <si>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</si>
  <si>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</si>
  <si>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</si>
  <si>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</si>
  <si>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</si>
  <si>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</si>
  <si>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</si>
  <si>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</si>
  <si>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</si>
  <si>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</si>
  <si>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</si>
  <si>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</si>
  <si>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</si>
  <si>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</si>
  <si>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</si>
  <si>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</si>
  <si>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</si>
  <si>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</si>
  <si>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</si>
  <si>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</si>
  <si>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</si>
  <si>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</si>
  <si>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</si>
  <si>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</si>
  <si>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</si>
  <si>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</si>
  <si>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</si>
  <si>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</si>
  <si>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</si>
  <si>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</si>
  <si>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</si>
  <si>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</si>
  <si>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</si>
  <si>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</si>
  <si>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</si>
  <si>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</si>
  <si>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</si>
  <si>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</si>
  <si>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</si>
  <si>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</si>
  <si>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</si>
  <si>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</si>
  <si>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</si>
  <si>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</si>
  <si>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</si>
  <si>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</si>
  <si>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</si>
  <si>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</si>
  <si>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</si>
  <si>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</si>
  <si>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</si>
  <si>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</si>
  <si>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</si>
  <si>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</si>
  <si>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</si>
  <si>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</si>
  <si>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</si>
  <si>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</si>
  <si>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</si>
  <si>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</si>
  <si>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</si>
  <si>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</si>
  <si>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</si>
  <si>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</si>
  <si>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</si>
  <si>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</si>
  <si>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</si>
  <si>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</si>
  <si>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</si>
  <si>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</si>
  <si>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</si>
  <si>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</si>
  <si>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</si>
  <si>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</si>
  <si>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</si>
  <si>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</si>
  <si>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</si>
  <si>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</si>
  <si>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</si>
  <si>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</si>
  <si>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</si>
  <si>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</si>
  <si>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</si>
  <si>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</si>
  <si>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</si>
  <si>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</si>
  <si>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</si>
  <si>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</si>
  <si>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</si>
  <si>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</si>
  <si>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</si>
  <si>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</si>
  <si>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</si>
  <si>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</si>
  <si>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</si>
  <si>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</si>
  <si>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</si>
  <si>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</si>
  <si>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</si>
  <si>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</si>
  <si>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</si>
  <si>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</si>
  <si>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</si>
  <si>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</si>
  <si>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</si>
  <si>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</si>
  <si>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</si>
  <si>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</si>
  <si>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</si>
  <si>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</si>
  <si>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</si>
  <si>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</si>
  <si>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</si>
  <si>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</si>
  <si>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</si>
  <si>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</si>
  <si>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</si>
  <si>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</si>
  <si>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</si>
  <si>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</si>
  <si>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</si>
  <si>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</si>
  <si>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</si>
  <si>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</si>
  <si>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</si>
  <si>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</si>
  <si>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</si>
  <si>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</si>
  <si>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</si>
  <si>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</si>
  <si>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</si>
  <si>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</si>
  <si>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</si>
  <si>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</si>
  <si>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</si>
  <si>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</si>
  <si>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</si>
  <si>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</si>
  <si>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</si>
  <si>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</si>
  <si>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</si>
  <si>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</si>
  <si>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</si>
  <si>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</si>
  <si>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</si>
  <si>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</si>
  <si>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</si>
  <si>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</si>
  <si>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</si>
  <si>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</si>
  <si>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</si>
  <si>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</si>
  <si>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</si>
  <si>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</si>
  <si>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</si>
  <si>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</si>
  <si>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</si>
  <si>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</si>
  <si>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</si>
  <si>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</si>
  <si>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</si>
  <si>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</si>
  <si>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</si>
  <si>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</si>
  <si>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</si>
  <si>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</si>
  <si>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</si>
  <si>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</si>
  <si>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</si>
  <si>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</si>
  <si>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</si>
  <si>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</si>
  <si>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</si>
  <si>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</si>
  <si>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</si>
  <si>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</si>
  <si>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</si>
  <si>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</si>
  <si>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</si>
  <si>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</si>
  <si>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</si>
  <si>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</si>
  <si>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</si>
  <si>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</si>
  <si>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</si>
  <si>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</si>
  <si>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</si>
  <si>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</si>
  <si>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</si>
  <si>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</si>
  <si>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</si>
  <si>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</si>
  <si>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</si>
  <si>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</si>
  <si>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</si>
  <si>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</si>
  <si>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</si>
  <si>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</si>
  <si>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</si>
  <si>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</si>
  <si>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</si>
  <si>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</si>
  <si>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</si>
  <si>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</si>
  <si>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</si>
  <si>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</si>
  <si>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</si>
  <si>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</si>
  <si>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</si>
  <si>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</si>
  <si>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</si>
  <si>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</si>
  <si>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</si>
  <si>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</si>
  <si>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</si>
  <si>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</si>
  <si>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</si>
  <si>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</si>
  <si>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</si>
  <si>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</si>
  <si>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</si>
  <si>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</si>
  <si>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</si>
  <si>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</si>
  <si>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</si>
  <si>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</si>
  <si>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</si>
  <si>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</si>
  <si>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</si>
  <si>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</si>
  <si>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</si>
  <si>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</si>
  <si>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</si>
  <si>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</si>
  <si>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</si>
  <si>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</si>
  <si>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</si>
  <si>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</si>
  <si>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</si>
  <si>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</si>
  <si>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</si>
  <si>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</si>
  <si>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</si>
  <si>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</si>
  <si>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</si>
  <si>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</si>
  <si>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</si>
  <si>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</si>
  <si>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</si>
  <si>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</si>
  <si>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</si>
  <si>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</si>
  <si>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</si>
  <si>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</si>
  <si>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</si>
  <si>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</si>
  <si>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</si>
  <si>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</si>
  <si>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</si>
  <si>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</si>
  <si>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</si>
  <si>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</si>
  <si>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</si>
  <si>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</si>
  <si>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</si>
  <si>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</si>
  <si>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</si>
  <si>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</si>
  <si>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</si>
  <si>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</si>
  <si>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</si>
  <si>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</si>
  <si>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</si>
  <si>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</si>
  <si>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</si>
  <si>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</si>
  <si>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</si>
  <si>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</si>
  <si>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</si>
  <si>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</si>
  <si>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</si>
  <si>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</si>
  <si>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</si>
  <si>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</si>
  <si>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</si>
  <si>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</si>
  <si>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</si>
  <si>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</si>
  <si>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</si>
  <si>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</si>
  <si>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</si>
  <si>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</si>
  <si>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</si>
  <si>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</si>
  <si>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</si>
  <si>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</si>
  <si>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</si>
  <si>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</si>
  <si>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</si>
  <si>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</si>
  <si>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</si>
  <si>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</si>
  <si>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</si>
  <si>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</si>
  <si>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</si>
  <si>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</si>
  <si>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</si>
  <si>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</si>
  <si>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</si>
  <si>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</si>
  <si>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</si>
  <si>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</si>
  <si>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</si>
  <si>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</si>
  <si>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</si>
  <si>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</si>
  <si>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</si>
  <si>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</si>
  <si>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</si>
  <si>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</si>
  <si>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</si>
  <si>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</si>
  <si>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</si>
  <si>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</si>
  <si>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</si>
  <si>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</si>
  <si>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</si>
  <si>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</si>
  <si>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</si>
  <si>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</si>
  <si>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</si>
  <si>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</si>
  <si>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</si>
  <si>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</si>
  <si>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</si>
  <si>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</si>
  <si>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</si>
  <si>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</si>
  <si>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</si>
  <si>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</si>
  <si>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</si>
  <si>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</si>
  <si>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</si>
  <si>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</si>
  <si>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</si>
  <si>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</si>
  <si>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</si>
  <si>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</si>
  <si>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</si>
  <si>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</si>
  <si>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</si>
  <si>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</si>
  <si>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</si>
  <si>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</si>
  <si>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</si>
  <si>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</si>
  <si>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</si>
  <si>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</si>
  <si>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</si>
  <si>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</si>
  <si>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</si>
  <si>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</si>
  <si>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</si>
  <si>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</si>
  <si>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</si>
  <si>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</si>
  <si>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</si>
  <si>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</si>
  <si>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</si>
  <si>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</si>
  <si>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</si>
  <si>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</si>
  <si>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</si>
  <si>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</si>
  <si>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</si>
  <si>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</si>
  <si>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</si>
  <si>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</si>
  <si>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</si>
  <si>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</si>
  <si>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</si>
  <si>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</si>
  <si>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</si>
  <si>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</si>
  <si>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</si>
  <si>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</si>
  <si>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</si>
  <si>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</si>
  <si>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</si>
  <si>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</si>
  <si>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</si>
  <si>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</si>
  <si>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</si>
  <si>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</si>
  <si>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</si>
  <si>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</si>
  <si>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</si>
  <si>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</si>
  <si>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</si>
  <si>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</si>
  <si>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</si>
  <si>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</si>
  <si>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</si>
  <si>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</si>
  <si>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</si>
  <si>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</si>
  <si>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</si>
  <si>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</si>
  <si>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</si>
  <si>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</si>
  <si>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</si>
  <si>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</si>
  <si>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</si>
  <si>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</si>
  <si>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</si>
  <si>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</si>
  <si>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</si>
  <si>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</si>
  <si>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</si>
  <si>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</si>
  <si>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</si>
  <si>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</si>
  <si>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</si>
  <si>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</si>
  <si>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</si>
  <si>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</si>
  <si>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</si>
  <si>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</si>
  <si>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</si>
  <si>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</si>
  <si>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</si>
  <si>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</si>
  <si>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</si>
  <si>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</si>
  <si>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</si>
  <si>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</si>
  <si>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</si>
  <si>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</si>
  <si>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</si>
  <si>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</si>
  <si>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</si>
  <si>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</si>
  <si>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</si>
  <si>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</si>
  <si>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</si>
  <si>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</si>
  <si>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</si>
  <si>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</si>
  <si>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</si>
  <si>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</si>
  <si>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</si>
  <si>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</si>
  <si>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</si>
  <si>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</si>
  <si>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</si>
  <si>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</si>
  <si>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</si>
  <si>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</si>
  <si>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</si>
  <si>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</si>
  <si>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</si>
  <si>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</si>
  <si>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</si>
  <si>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</si>
  <si>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</si>
  <si>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</si>
  <si>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</si>
  <si>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</si>
  <si>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</si>
  <si>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</si>
  <si>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</si>
  <si>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</si>
  <si>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</si>
  <si>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</si>
  <si>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</si>
  <si>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</si>
  <si>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</si>
  <si>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</si>
  <si>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</si>
  <si>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</si>
  <si>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</si>
  <si>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</si>
  <si>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</si>
  <si>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</si>
  <si>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</si>
  <si>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</si>
  <si>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</si>
  <si>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</si>
  <si>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</si>
  <si>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</si>
  <si>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</si>
  <si>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</si>
  <si>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</si>
  <si>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</si>
  <si>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</si>
  <si>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</si>
  <si>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</si>
  <si>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</si>
  <si>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</si>
  <si>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</si>
  <si>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</si>
  <si>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</si>
  <si>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</si>
  <si>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</si>
  <si>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</si>
  <si>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</si>
  <si>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</si>
  <si>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</si>
  <si>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</si>
  <si>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</si>
  <si>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</si>
  <si>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</si>
  <si>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</si>
  <si>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</si>
  <si>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</si>
  <si>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</si>
  <si>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</si>
  <si>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</si>
  <si>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</si>
  <si>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</si>
  <si>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</si>
  <si>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</si>
  <si>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</si>
  <si>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</si>
  <si>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</si>
  <si>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</si>
  <si>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</si>
  <si>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</si>
  <si>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</si>
  <si>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</si>
  <si>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</si>
  <si>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</si>
  <si>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</si>
  <si>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</si>
  <si>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</si>
  <si>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</si>
  <si>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</si>
  <si>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</si>
  <si>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</si>
  <si>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</si>
  <si>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</si>
  <si>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</si>
  <si>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</si>
  <si>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</si>
  <si>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</si>
  <si>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</si>
  <si>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</si>
  <si>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</si>
  <si>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</si>
  <si>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</si>
  <si>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</si>
  <si>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</si>
  <si>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</si>
  <si>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</si>
  <si>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</si>
  <si>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</si>
  <si>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</si>
  <si>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</si>
  <si>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</si>
  <si>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</si>
  <si>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</si>
  <si>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</si>
  <si>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</si>
  <si>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</si>
  <si>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</si>
  <si>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</si>
  <si>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</si>
  <si>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</si>
  <si>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</si>
  <si>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</si>
  <si>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</si>
  <si>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</si>
  <si>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</si>
  <si>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</si>
  <si>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</si>
  <si>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</si>
  <si>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</si>
  <si>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</si>
  <si>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</si>
  <si>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</si>
  <si>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</si>
  <si>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</si>
  <si>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</si>
  <si>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</si>
  <si>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</si>
  <si>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</si>
  <si>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</si>
  <si>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</si>
  <si>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</si>
  <si>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</si>
  <si>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</si>
  <si>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</si>
  <si>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</si>
  <si>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</si>
  <si>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</si>
  <si>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</si>
  <si>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</si>
  <si>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</si>
  <si>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</si>
  <si>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</si>
  <si>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</si>
  <si>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</si>
  <si>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</si>
  <si>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</si>
  <si>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</si>
  <si>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</si>
  <si>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</si>
  <si>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</si>
  <si>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</si>
  <si>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PCM-20251206-00000954</t>
  </si>
  <si>
    <t>Critical</t>
  </si>
  <si>
    <t>EM team need 60 mins</t>
  </si>
  <si>
    <t>PCM-20251206-00000953</t>
  </si>
  <si>
    <t>EM team need 120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</si>
  <si>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</si>
  <si>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</si>
  <si>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</si>
  <si>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</si>
  <si>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</si>
  <si>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</si>
  <si>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</si>
  <si>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</si>
  <si>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</si>
  <si>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</si>
  <si>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PCM-20251206-00000838</t>
  </si>
  <si>
    <t xml:space="preserve">restored by PG </t>
  </si>
  <si>
    <t xml:space="preserve"> PCM-20250215-00000830 </t>
  </si>
  <si>
    <t>LTE site still down and  site located in aramco area access issue need special permission</t>
  </si>
  <si>
    <t>PCM-20251206-00000842</t>
  </si>
  <si>
    <t>located in military area, access issue need special permit</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</si>
  <si>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</si>
  <si>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</si>
  <si>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</si>
  <si>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</si>
  <si>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</si>
  <si>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</si>
  <si>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</si>
  <si>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</si>
  <si>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</si>
  <si>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</si>
  <si>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</si>
  <si>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</si>
  <si>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PCM-20251206-00000606</t>
  </si>
  <si>
    <t xml:space="preserve">team at site connected PG // hub site and connected sites restored except WDS0503 3G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</si>
</sst>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5" totalsRowShown="0" headerRowDxfId="96" dataDxfId="95" headerRowBorderDxfId="93" tableBorderDxfId="94" totalsRowBorderDxfId="92">
  <autoFilter ref="A1:L1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0" totalsRowShown="0" headerRowDxfId="79" dataDxfId="78" headerRowBorderDxfId="76" tableBorderDxfId="77" totalsRowBorderDxfId="75">
  <autoFilter ref="A1:L2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9" dataDxfId="28" headerRowBorderDxfId="26" tableBorderDxfId="27">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334.6088072916682</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11342</v>
      </c>
      <c r="E3" s="123" t="s">
        <v>39109</v>
      </c>
      <c r="F3" s="122">
        <v>45997.538831018515</v>
      </c>
      <c r="G3" s="121">
        <f ca="1">IFERROR(NOW()-F3,"-")</f>
        <v>1.8402199078991544E-2</v>
      </c>
      <c r="H3" s="122">
        <v>45997.533275462964</v>
      </c>
      <c r="I3" s="124" t="str">
        <f>IFERROR(VLOOKUP(D3,DB!A:F,6,0),"")</f>
        <v>SCECO</v>
      </c>
      <c r="J3" s="124" t="str">
        <f>IFERROR(VLOOKUP(D3,DB!A:G,7,0),"")</f>
        <v>Dead</v>
      </c>
      <c r="K3" s="120" t="s">
        <v>39110</v>
      </c>
      <c r="L3" s="119" t="str">
        <f>IFERROR(VLOOKUP(D3,DB!A:I,9,0),"")</f>
        <v>Latis</v>
      </c>
    </row>
    <row r="4" spans="1:15" ht="15" customHeight="1">
      <c r="A4" s="125" t="s">
        <v>39111</v>
      </c>
      <c r="B4" s="124" t="str">
        <f>IFERROR(VLOOKUP(D4,DB!A:K,11,0),"")</f>
        <v>R1</v>
      </c>
      <c r="C4" s="124">
        <v>2</v>
      </c>
      <c r="D4" s="56" t="s">
        <v>21524</v>
      </c>
      <c r="E4" s="123" t="s">
        <v>39106</v>
      </c>
      <c r="F4" s="122">
        <v>45997.538773148146</v>
      </c>
      <c r="G4" s="121">
        <f ca="1">IFERROR(NOW()-F4,"-")</f>
        <v>1.846006944833789E-2</v>
      </c>
      <c r="H4" s="122">
        <v>45997.529050925928</v>
      </c>
      <c r="I4" s="124" t="str">
        <f>IFERROR(VLOOKUP(D4,DB!A:F,6,0),"")</f>
        <v>SCECO</v>
      </c>
      <c r="J4" s="124" t="str">
        <f>IFERROR(VLOOKUP(D4,DB!A:G,7,0),"")</f>
        <v>Vandalized</v>
      </c>
      <c r="K4" s="120" t="s">
        <v>39112</v>
      </c>
      <c r="L4" s="119" t="str">
        <f>IFERROR(VLOOKUP(D4,DB!A:I,9,0),"")</f>
        <v>Latis</v>
      </c>
    </row>
    <row r="5" spans="1:15" ht="15" customHeight="1">
      <c r="A5" s="125"/>
      <c r="B5" s="124" t="str">
        <f>IFERROR(VLOOKUP(D5,DB!A:K,11,0),"")</f>
        <v/>
      </c>
      <c r="C5" s="124"/>
      <c r="D5" s="56"/>
      <c r="E5" s="123"/>
      <c r="F5" s="122"/>
      <c r="G5" s="121">
        <f ca="1">IFERROR(NOW()-F5,"-")</f>
        <v>45997.557233217594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45997.557233217594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45997.557233217594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45997.557233217594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45997.557233217594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45997.557233217594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45997.557233217594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45997.557233217594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45997.557233217594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45997.557233217594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45997.557233217594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45997.557233217594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45997.557233217594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45997.557233217594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45997.557233217594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45997.557233217594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45997.557233217594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45997.557233217594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45997.557233217594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45997.557233217594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45997.557233217594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45997.557233217594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45997.557233217594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45997.557233217594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45997.557233217594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45997.557233217594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45997.557233217594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45997.557233217594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45997.557233217594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45997.557233217594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45997.557233217594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45997.557233217594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45997.557233217594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45997.557233217594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45997.557233217594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45997.557233217594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45997.557233217594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45997.557233217594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45997.557233217594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45997.557233217594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45997.557233217594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45997.557233217594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45997.557233217594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45997.557233217594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45997.557233217594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45997.557233217594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45997.557233217594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45997.557233217594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45997.557233217594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45997.557233217594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45997.557233217594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45997.557233217594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45997.557233217594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45997.557233217594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45997.557233217594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45997.557233217594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45997.557233217594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45997.557233217594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45997.557233217594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45997.557233217594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45997.557233217594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45997.557233217594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45997.557233217594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45997.557233217594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45997.557233217594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45997.557233217594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45997.557233217594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45997.557233217594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45997.557233217594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45997.557233217594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45997.557233217594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45997.557233217594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45997.557233217594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45997.557233217594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45997.557233217594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45997.557233217594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45997.557233217594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45997.557233217594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45997.557233217594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45997.557233217594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45997.557233217594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45997.557233217594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45997.557233217594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45997.557233217594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45997.557233217594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45997.557233217594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45997.557233217594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45997.557233217594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45997.557233217594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45997.557233217594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45997.557233217594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45997.557233217594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45997.557233217594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45997.557233217594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45997.557233217594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45997.557233217594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45997.557233217594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45997.557233217594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45997.557233217594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45997.557233217594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45997.557233217594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45997.557233217594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45997.557233217594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45997.557233217594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45997.557233217594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45997.557233217594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45997.557233217594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45997.557233217594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45997.557233217594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45997.557233217594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45997.557233217594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45997.557233217594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45997.557233217594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45997.557233217594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45997.557233217594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45997.557233217594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45997.557233217594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45997.557233217594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45997.557233217594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45997.557233217594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45997.557233217594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45997.557233217594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45997.557233217594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45997.557233217594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45997.557233217594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45997.557233217594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45997.557233217594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45997.557233217594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45997.557233217594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45997.557233217594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45997.557233217594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45997.557233217594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45997.557233217594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45997.557233217594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45997.557233217594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45997.557233217594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45997.557233217594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45997.557233217594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45997.557233217594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45997.557233217594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45997.557233217594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45997.557233217594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45997.557233217594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45997.557233217594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45997.557233217594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45997.557233217594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45997.557233217594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45997.557233217594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45997.557233217594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45997.557233217594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45997.557233217594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45997.557233217594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45997.557233217594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45997.557233217594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45997.557233217594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45997.557233217594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45997.557233217594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45997.557233217594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45997.557233217594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45997.557233217594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45997.557233217594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45997.557233217594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45997.557233217594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45997.557233217594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45997.557233217594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45997.557233217594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45997.557233217594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45997.557233217594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45997.557233217594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45997.557233217594</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45997.557233217594</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45997.557233217594</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45997.557233217594</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45997.557233217594</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45997.557233217594</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45997.557233217594</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45997.557233217594</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45997.557233217594</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45997.557233217594</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45997.557233217594</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45997.557233217594</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45997.557233217594</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45997.557233217594</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45997.557233217594</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45997.557233217594</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45997.557233217594</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45997.557233217594</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45997.557233217594</v>
      </c>
      <c r="H192" s="122"/>
      <c r="I192" s="124" t="str">
        <f>IFERROR(VLOOKUP(D192,DB!A:F,6,0),"")</f>
        <v/>
      </c>
      <c r="J192" s="124" t="str">
        <f>IFERROR(VLOOKUP(D192,DB!A:G,7,0),"")</f>
        <v/>
      </c>
      <c r="K192" s="120"/>
      <c r="L192" s="119" t="str">
        <f>IFERROR(VLOOKUP(D192,DB!A:I,9,0),"")</f>
        <v/>
      </c>
    </row>
    <row r="193" spans="1:12" ht="15" customHeight="1">
      <c r="A193" s="125"/>
      <c r="B193" s="124" t="str">
        <f>IFERROR(VLOOKUP(D193,DB!A:K,11,0),"")</f>
        <v/>
      </c>
      <c r="C193" s="124"/>
      <c r="D193" s="56"/>
      <c r="E193" s="123"/>
      <c r="F193" s="122"/>
      <c r="G193" s="121">
        <f ca="1">IFERROR(NOW()-F193,"-")</f>
        <v>45997.557233217594</v>
      </c>
      <c r="H193" s="122"/>
      <c r="I193" s="124" t="str">
        <f>IFERROR(VLOOKUP(D193,DB!A:F,6,0),"")</f>
        <v/>
      </c>
      <c r="J193" s="124" t="str">
        <f>IFERROR(VLOOKUP(D193,DB!A:G,7,0),"")</f>
        <v/>
      </c>
      <c r="K193" s="120"/>
      <c r="L193" s="119" t="str">
        <f>IFERROR(VLOOKUP(D193,DB!A:I,9,0),"")</f>
        <v/>
      </c>
    </row>
    <row r="194" spans="1:12" ht="15" customHeight="1">
      <c r="A194" s="125"/>
      <c r="B194" s="124" t="str">
        <f>IFERROR(VLOOKUP(D194,DB!A:K,11,0),"")</f>
        <v/>
      </c>
      <c r="C194" s="124"/>
      <c r="D194" s="56"/>
      <c r="E194" s="123"/>
      <c r="F194" s="122"/>
      <c r="G194" s="121">
        <f ca="1">IFERROR(NOW()-F194,"-")</f>
        <v>45997.557233217594</v>
      </c>
      <c r="H194" s="122"/>
      <c r="I194" s="124" t="str">
        <f>IFERROR(VLOOKUP(D194,DB!A:F,6,0),"")</f>
        <v/>
      </c>
      <c r="J194" s="124" t="str">
        <f>IFERROR(VLOOKUP(D194,DB!A:G,7,0),"")</f>
        <v/>
      </c>
      <c r="K194" s="120"/>
      <c r="L194" s="119" t="str">
        <f>IFERROR(VLOOKUP(D194,DB!A:I,9,0),"")</f>
        <v/>
      </c>
    </row>
    <row r="195" spans="1:12" ht="15" customHeight="1">
      <c r="A195" s="125"/>
      <c r="B195" s="124" t="str">
        <f>IFERROR(VLOOKUP(D195,DB!A:K,11,0),"")</f>
        <v/>
      </c>
      <c r="C195" s="124"/>
      <c r="D195" s="56"/>
      <c r="E195" s="123"/>
      <c r="F195" s="122"/>
      <c r="G195" s="121">
        <f ca="1">IFERROR(NOW()-F195,"-")</f>
        <v>45997.557233217594</v>
      </c>
      <c r="H195" s="122"/>
      <c r="I195" s="124" t="str">
        <f>IFERROR(VLOOKUP(D195,DB!A:F,6,0),"")</f>
        <v/>
      </c>
      <c r="J195" s="124" t="str">
        <f>IFERROR(VLOOKUP(D195,DB!A:G,7,0),"")</f>
        <v/>
      </c>
      <c r="K195" s="120"/>
      <c r="L195" s="119" t="str">
        <f>IFERROR(VLOOKUP(D195,DB!A:I,9,0),"")</f>
        <v/>
      </c>
    </row>
  </sheetData>
  <customSheetViews>
    <customSheetView guid="{F6042A99-DD27-4453-835D-0834D95730CC}" filter="1" showAutoFilter="1">
      <pageMargins left="0" right="0" top="0" bottom="0" header="0" footer="0"/>
      <autoFilter ref="B1:M1" xr:uid="{51B441FB-5A58-45C2-ACB6-3B881255A06B}"/>
    </customSheetView>
  </customSheetViews>
  <dataValidations count="2">
    <dataValidation allowBlank="1" showInputMessage="1" showErrorMessage="1" sqref="E1" xr:uid="{5DBA255D-CDD9-49FB-AD3C-AF70AB4EE696}"/>
    <dataValidation type="list" allowBlank="1" showInputMessage="1" showErrorMessage="1" sqref="E2:E1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0"/>
  <sheetViews>
    <sheetView tabSelected="1"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172.55739525463287</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13.16981423611287</v>
      </c>
      <c r="H4" s="97">
        <v>45984.381168981483</v>
      </c>
      <c r="I4" s="18" t="str">
        <f>IFERROR(VLOOKUP(D4,DB!A:F,6,0),"")</f>
        <v>SCECO</v>
      </c>
      <c r="J4" s="18" t="str">
        <f>IFERROR(VLOOKUP(D4,DB!A:G,7,0),"")</f>
        <v>Vandalized</v>
      </c>
      <c r="K4" s="19" t="s">
        <v>39119</v>
      </c>
      <c r="L4" s="18" t="str">
        <f>IFERROR(VLOOKUP(D4,DB!A:I,9,0),"")</f>
        <v>Latis</v>
      </c>
    </row>
    <row r="5" spans="1:12" s="155" customFormat="1" ht="31.5" customHeight="1">
      <c r="A5" s="156" t="s">
        <v>39120</v>
      </c>
      <c r="B5" s="58" t="str">
        <f>IFERROR(VLOOKUP(D5,DB!A:K,11,0),"")</f>
        <v>R2</v>
      </c>
      <c r="C5" s="58">
        <v>1</v>
      </c>
      <c r="D5" s="58" t="s">
        <v>22828</v>
      </c>
      <c r="E5" s="81" t="s">
        <v>39121</v>
      </c>
      <c r="F5" s="71">
        <v>45997.355381944442</v>
      </c>
      <c r="G5" s="72">
        <f ca="1">IFERROR(NOW()-F5,"-")</f>
        <v>0.2018512731519877</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9</v>
      </c>
      <c r="D6" s="18" t="s">
        <v>23838</v>
      </c>
      <c r="E6" s="18" t="s">
        <v>39109</v>
      </c>
      <c r="F6" s="97">
        <v>45997.490787037037</v>
      </c>
      <c r="G6" s="98">
        <f ca="1">IFERROR(NOW()-F6,"-")</f>
        <v>6.6446180557250045E-2</v>
      </c>
      <c r="H6" s="154">
        <v>45997.529247685183</v>
      </c>
      <c r="I6" s="18" t="str">
        <f>IFERROR(VLOOKUP(D6,DB!A:F,6,0),"")</f>
        <v>SCECO</v>
      </c>
      <c r="J6" s="18" t="str">
        <f>IFERROR(VLOOKUP(D6,DB!A:G,7,0),"")</f>
        <v>Good</v>
      </c>
      <c r="K6" s="19" t="s">
        <v>39124</v>
      </c>
      <c r="L6" s="18" t="str">
        <f>IFERROR(VLOOKUP(D6,DB!A:I,9,0),"")</f>
        <v>Latis</v>
      </c>
    </row>
    <row r="7" spans="1:12" ht="31.5" customHeight="1">
      <c r="A7" s="96"/>
      <c r="B7" s="18" t="str">
        <f>IFERROR(VLOOKUP(D7,DB!A:K,11,0),"")</f>
        <v/>
      </c>
      <c r="C7" s="18"/>
      <c r="D7" s="18"/>
      <c r="E7" s="18"/>
      <c r="F7" s="97"/>
      <c r="G7" s="98">
        <f ca="1">IFERROR(NOW()-F7,"-")</f>
        <v>45997.557233217594</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45997.557233217594</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45997.557233217594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45997.557233217594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45997.557233217594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45997.557233217594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82"/>
      <c r="E13" s="18"/>
      <c r="F13" s="97"/>
      <c r="G13" s="98">
        <f ca="1">IFERROR(NOW()-F13,"-")</f>
        <v>45997.557233217594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45997.557233217594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45997.557233217594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45997.557233217594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45997.557233217594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45997.557233217594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45997.557233217594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45997.557233217594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45997.557233217594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45997.557233217594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45997.557233217594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45997.557233217594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45997.557233217594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45997.557233217594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45997.557233217594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45997.557233217594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45997.557233217594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45997.557233217594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45997.557233217594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45997.557233217594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45997.557233217594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45997.557233217594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45997.557233217594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45997.557233217594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45997.557233217594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45997.557233217594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45997.557233217594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45997.557233217594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45997.557233217594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45997.557233217594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45997.557233217594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45997.557233217594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45997.557233217594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45997.557233217594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45997.557233217594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45997.557233217594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45997.557233217594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45997.557233217594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45997.557233217594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45997.557233217594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45997.557233217594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45997.557233217594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45997.557233217594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45997.557233217594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45997.557233217594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45997.557233217594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45997.557233217594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45997.557233217594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45997.557233217594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45997.557233217594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45997.557233217594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45997.557233217594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45997.557233217594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45997.557233217594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45997.557233217594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45997.557233217594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45997.557233217594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45997.557233217594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45997.557233217594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45997.557233217594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45997.557233217594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45997.557233217594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45997.557233217594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45997.557233217594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45997.557233217594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45997.557233217594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45997.557233217594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45997.557233217594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45997.557233217594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45997.557233217594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45997.557233217594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45997.557233217594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45997.557233217594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45997.557233217594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45997.557233217594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45997.557233217594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45997.557233217594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45997.557233217594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45997.557233217594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45997.557233217594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45997.557233217594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45997.557233217594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45997.557233217594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45997.557233217594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45997.557233217594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45997.557233217594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45997.557233217594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45997.557233217594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45997.557233217594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45997.557233217594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45997.557233217594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45997.557233217594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45997.557233217594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45997.557233217594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45997.557233217594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45997.557233217594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45997.557233217594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45997.557233217594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45997.557233217594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45997.557233217594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45997.557233217594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45997.557233217594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45997.557233217594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45997.557233217594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45997.557233217594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45997.557233217594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45997.557233217594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45997.557233217594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45997.557233217594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45997.557233217594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45997.557233217594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45997.557233217594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45997.557233217594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45997.557233217594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45997.557233217594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45997.557233217594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45997.557233217594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45997.557233217594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45997.557233217594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45997.557233217594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45997.557233217594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45997.557233217594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45997.557233217594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45997.557233217594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45997.557233217594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45997.557233217594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45997.557233217594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45997.557233217594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45997.557233217594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45997.557233217594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45997.557233217594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45997.557233217594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45997.557233217594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45997.557233217594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45997.557233217594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45997.557233217594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45997.557233217594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45997.557233217594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45997.557233217594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45997.557233217594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45997.557233217594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45997.557233217594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45997.557233217594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45997.557233217594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45997.557233217594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45997.557233217594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45997.557233217594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45997.557233217594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45997.557233217594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45997.557233217594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45997.557233217594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45997.557233217594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45997.557233217594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45997.557233217594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45997.557233217594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45997.557233217594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45997.557233217594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45997.557233217594</v>
      </c>
      <c r="H170" s="97"/>
      <c r="I170" s="18" t="str">
        <f>IFERROR(VLOOKUP(D170,DB!A:F,6,0),"")</f>
        <v/>
      </c>
      <c r="J170" s="18" t="str">
        <f>IFERROR(VLOOKUP(D170,DB!A:G,7,0),"")</f>
        <v/>
      </c>
      <c r="K170" s="19"/>
      <c r="L170" s="18" t="str">
        <f>IFERROR(VLOOKUP(D170,DB!A:I,9,0),"")</f>
        <v/>
      </c>
    </row>
    <row r="171" spans="1:12" ht="31.5" customHeight="1">
      <c r="A171" s="149"/>
      <c r="B171" s="150" t="str">
        <f>IFERROR(VLOOKUP(D171,DB!A:K,11,0),"")</f>
        <v/>
      </c>
      <c r="C171" s="150"/>
      <c r="D171" s="150"/>
      <c r="E171" s="150"/>
      <c r="F171" s="151"/>
      <c r="G171" s="152">
        <f ca="1">IFERROR(NOW()-F171,"-")</f>
        <v>45997.557233217594</v>
      </c>
      <c r="H171" s="151"/>
      <c r="I171" s="150" t="str">
        <f>IFERROR(VLOOKUP(D171,DB!A:F,6,0),"")</f>
        <v/>
      </c>
      <c r="J171" s="150" t="str">
        <f>IFERROR(VLOOKUP(D171,DB!A:G,7,0),"")</f>
        <v/>
      </c>
      <c r="K171" s="153"/>
      <c r="L171" s="150" t="str">
        <f>IFERROR(VLOOKUP(D171,DB!A:I,9,0),"")</f>
        <v/>
      </c>
    </row>
    <row r="172" spans="1:12" ht="31.5" customHeight="1">
      <c r="A172" s="96"/>
      <c r="B172" s="18" t="str">
        <f>IFERROR(VLOOKUP(D172,DB!A:K,11,0),"")</f>
        <v/>
      </c>
      <c r="C172" s="18"/>
      <c r="D172" s="18"/>
      <c r="E172" s="18"/>
      <c r="F172" s="97"/>
      <c r="G172" s="98">
        <f ca="1">IFERROR(NOW()-F172,"-")</f>
        <v>45997.557233217594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45997.557233217594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45997.557233217594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45997.557233217594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45997.557233217594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45997.557233217594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45997.557233217594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45997.557233217594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45997.557233217594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45997.557233217594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45997.557233217594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45997.557233217594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45997.557233217594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45997.557233217594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45997.557233217594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45997.557233217594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45997.557233217594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45997.557233217594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45997.557233217594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45997.557233217594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45997.557233217594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45997.557233217594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45997.557233217594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45997.557233217594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45997.557233217594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45997.557233217594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45997.557233217594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45997.557233217594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45997.557233217594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45997.557233217594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45997.557233217594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45997.557233217594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45997.557233217594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45997.557233217594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45997.557233217594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45997.557233217594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45997.557233217594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45997.557233217594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45997.557233217594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45997.557233217594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45997.557233217594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45997.557233217594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45997.557233217594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45997.557233217594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45997.557233217594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45997.557233217594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45997.557233217594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45997.557233217594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45997.557233217594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45997.557233217594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45997.557233217594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45997.557233217594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45997.557233217594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45997.557233217594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45997.557233217594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45997.557233217594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45997.557233217594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45997.557233217594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45997.557233217594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45997.557233217594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45997.557233217594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45997.557233217594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45997.557233217594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45997.557233217594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45997.557233217594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45997.557233217594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45997.557233217594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45997.557233217594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45997.557233217594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45997.557233217594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45997.557233217594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45997.557233217594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45997.557233217594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45997.557233217594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45997.557233217594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45997.557233217594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45997.557233217594</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45997.557233217594</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45997.557233217594</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45997.557233217594</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45997.557233217594</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45997.557233217594</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45997.557233217594</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45997.557233217594</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45997.557233217594</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45997.557233217594</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45997.557233217594</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45997.557233217594</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45997.557233217594</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45997.557233217594</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45997.557233217594</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45997.557233217594</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45997.557233217594</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45997.557233217594</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45997.557233217594</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45997.557233217594</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45997.557233217594</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45997.557233217594</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45997.557233217594</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45997.557233217594</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45997.557233217594</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45997.557233217594</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45997.557233217594</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45997.557233217594</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45997.557233217594</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45997.557233217594</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45997.557233217594</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45997.557233217594</v>
      </c>
      <c r="H279" s="97"/>
      <c r="I279" s="18" t="str">
        <f>IFERROR(VLOOKUP(D279,DB!A:F,6,0),"")</f>
        <v/>
      </c>
      <c r="J279" s="18" t="str">
        <f>IFERROR(VLOOKUP(D279,DB!A:G,7,0),"")</f>
        <v/>
      </c>
      <c r="K279" s="19"/>
      <c r="L279" s="18" t="str">
        <f>IFERROR(VLOOKUP(D279,DB!A:I,9,0),"")</f>
        <v/>
      </c>
    </row>
    <row r="280" spans="1:12" ht="31.5" customHeight="1">
      <c r="A280" s="149"/>
      <c r="B280" s="150" t="str">
        <f>IFERROR(VLOOKUP(D280,DB!A:K,11,0),"")</f>
        <v/>
      </c>
      <c r="C280" s="150"/>
      <c r="D280" s="150"/>
      <c r="E280" s="150"/>
      <c r="F280" s="151"/>
      <c r="G280" s="152">
        <f ca="1">IFERROR(NOW()-F280,"-")</f>
        <v>45997.557233217594</v>
      </c>
      <c r="H280" s="151"/>
      <c r="I280" s="150" t="str">
        <f>IFERROR(VLOOKUP(D280,DB!A:F,6,0),"")</f>
        <v/>
      </c>
      <c r="J280" s="150" t="str">
        <f>IFERROR(VLOOKUP(D280,DB!A:G,7,0),"")</f>
        <v/>
      </c>
      <c r="K280" s="153"/>
      <c r="L280" s="150" t="str">
        <f>IFERROR(VLOOKUP(D280,DB!A:I,9,0),"")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45997.557233217594</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45997.557233217594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45997.557233217594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45997.557233217594</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45997.557233217594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45997.557233217594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45997.557233217594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45997.557233217594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45997.557233217594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45997.557233217594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45997.557233217594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45997.557233217594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45997.557233217594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45997.557233217594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45997.557233217594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45997.557233217594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45997.557233217594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45997.557233217594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45997.557233217594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45997.557233217594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45997.557233217594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45997.557233217594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45997.557233217594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45997.557233217594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45997.557233217594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45997.557233217594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45997.557233217594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45997.557233217594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45997.557233217594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45997.557233217594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45997.557233217594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45997.557233217594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45997.557233217594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45997.557233217594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45997.557233217594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45997.557233217594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45997.557233217594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45997.557233217594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45997.557233217594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45997.557233217594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45997.557233217594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45997.557233217594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45997.557233217594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45997.557233217594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45997.557233217594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45997.557233217594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45997.557233217594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45997.557233217594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45997.557233217594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45997.557233217594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45997.557233217594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45997.557233217594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45997.557233217594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45997.557233217594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45997.557233217594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45997.557233217594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45997.557233217594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45997.557233217594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45997.557233217594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45997.557233217594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45997.557233217594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45997.557233217594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45997.557233217594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45997.557233217594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45997.557233217594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45997.557233217594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45997.557233217594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45997.557233217594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45997.557233217594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45997.557233217594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45997.557233217594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45997.557233217594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45997.557233217594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45997.557233217594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45997.557233217594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45997.557233217594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45997.557233217594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45997.557233217594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45997.557233217594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45997.557233217594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45997.557233217594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45997.557233217594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45997.557233217594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45997.557233217594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45997.557233217594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45997.557233217594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45997.557233217594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45997.557233217594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45997.557233217594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45997.557233217594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45997.557233217594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45997.557233217594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45997.557233217594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45997.557233217594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45997.557233217594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45997.557233217594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45997.557233217594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45997.557233217594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45997.557233217594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45997.557233217594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45997.557233217594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45997.557233217594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45997.557233217594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45997.557233217594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45997.557233217594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45997.557233217594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45997.557233217594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45997.557233217594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45997.557233217594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45997.557233217594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45997.557233217594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45997.557233217594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45997.557233217594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45997.557233217594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45997.557233217594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45997.557233217594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45997.557233217594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45997.557233217594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45997.557233217594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45997.557233217594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45997.557233217594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45997.557233217594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45997.557233217594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45997.557233217594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45997.557233217594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45997.557233217594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45997.557233217594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45997.557233217594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45997.557233217594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45997.557233217594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45997.557233217594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45997.557233217594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45997.557233217594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45997.557233217594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45997.557233217594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45997.557233217594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45997.557233217594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45997.557233217594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45997.557233217594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45997.557233217594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45997.557233217594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45997.557233217594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45997.557233217594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45997.557233217594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45997.557233217594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45997.557233217594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45997.557233217594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45997.557233217594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45997.557233217594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45997.557233217594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45997.557233217594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45997.557233217594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45997.557233217594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45997.557233217594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45997.557233217594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45997.557233217594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45997.557233217594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45997.557233217594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45997.557233217594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45997.557233217594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45997.557233217594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45997.557233217594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45997.557233217594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45997.557233217594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45997.557233217594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45997.557233217594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45997.557233217594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45997.557233217594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45997.557233217594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45997.557233217594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45997.557233217594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45997.557233217594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45997.557233217594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45997.557233217594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45997.557233217594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45997.557233217594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45997.557233217594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45997.557233217594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45997.557233217594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45997.557233217594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45997.557233217594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45997.557233217594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45997.557233217594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45997.557233217594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45997.557233217594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45997.557233217594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45997.557233217594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45997.557233217594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45997.557233217594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45997.557233217594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45997.557233217594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45997.557233217594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45997.557233217594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45997.557233217594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45997.557233217594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45997.557233217594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45997.557233217594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45997.557233217594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45997.557233217594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45997.557233217594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45997.557233217594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45997.557233217594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45997.557233217594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45997.557233217594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45997.557233217594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45997.557233217594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45997.557233217594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45997.557233217594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45997.557233217594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45997.557233217594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45997.557233217594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45997.557233217594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45997.557233217594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45997.557233217594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45997.557233217594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45997.557233217594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45997.557233217594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45997.557233217594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45997.557233217594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45997.557233217594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45997.557233217594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45997.557233217594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45997.557233217594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45997.557233217594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45997.557233217594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45997.557233217594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45997.557233217594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45997.557233217594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45997.557233217594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45997.557233217594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45997.557233217594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45997.557233217594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45997.557233217594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45997.557233217594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45997.557233217594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45997.557233217594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45997.557233217594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45997.557233217594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45997.557233217594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45997.557233217594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45997.557233217594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45997.557233217594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45997.557233217594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45997.557233217594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45997.557233217594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45997.557233217594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45997.557233217594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45997.557233217594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45997.557233217594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45997.557233217594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45997.557233217594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45997.557233217594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45997.557233217594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45997.557233217594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45997.557233217594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45997.557233217594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45997.557233217594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45997.557233217594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45997.557233217594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45997.557233217594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45997.557233217594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45997.557233217594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45997.557233217594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45997.557233217594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45997.557233217594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45997.557233217594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45997.557233217594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45997.557233217594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45997.557233217594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45997.557233217594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45997.557233217594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45997.557233217594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45997.557233217594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45997.557233217594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45997.557233217594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45997.557233217594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45997.557233217594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45997.557233217594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45997.557233217594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45997.557233217594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45997.557233217594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45997.557233217594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45997.557233217594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45997.557233217594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45997.557233217594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45997.557233217594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45997.557233217594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45997.557233217594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45997.557233217594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45997.557233217594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45997.557233217594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45997.557233217594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45997.557233217594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45997.557233217594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45997.557233217594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45997.557233217594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45997.557233217594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45997.557233217594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45997.557233217594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45997.557233217594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45997.557233217594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45997.557233217594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45997.557233217594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45997.557233217594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45997.557233217594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45997.557233217594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45997.557233217594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45997.557233217594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45997.557233217594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45997.557233217594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45997.557233217594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45997.557233217594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45997.557233217594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45997.557233217594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45997.557233217594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45997.557233217594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45997.557233217594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45997.557233217594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45997.557233217594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45997.557233217594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45997.557233217594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45997.557233217594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45997.557233217594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45997.557233217594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45997.557233217594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45997.557233217594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45997.557233217594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45997.557233217594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45997.557233217594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45997.557233217594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45997.557233217594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45997.557233217594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45997.557233217594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45997.557233217594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45997.557233217594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45997.557233217594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45997.557233217594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45997.557233217594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45997.557233217594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45997.557233217594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45997.557233217594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45997.557233217594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45997.557233217594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45997.557233217594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45997.557233217594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45997.557233217594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45997.557233217594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45997.557233217594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45997.557233217594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45997.557233217594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45997.557233217594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45997.557233217594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45997.557233217594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45997.557233217594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45997.557233217594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45997.557233217594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45997.557233217594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45997.557233217594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45997.557233217594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45997.557233217594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45997.557233217594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45997.557233217594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45997.557233217594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45997.557233217594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45997.557233217594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45997.557233217594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45997.557233217594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45997.557233217594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45997.557233217594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45997.557233217594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45997.557233217594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45997.557233217594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45997.557233217594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45997.557233217594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45997.557233217594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45997.557233217594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45997.557233217594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45997.557233217594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45997.557233217594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45997.557233217594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45997.557233217594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45997.557233217594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45997.557233217594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45997.557233217594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45997.557233217594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45997.557233217594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45997.557233217594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45997.557233217594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45997.557233217594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45997.557233217594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45997.557233217594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45997.557233217594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45997.557233217594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45997.557233217594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45997.557233217594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45997.557233217594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45997.557233217594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45997.557233217594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45997.557233217594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45997.557233217594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45997.557233217594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45997.557233217594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45997.557233217594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45997.557233217594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45997.557233217594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45997.557233217594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45997.557233217594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45997.557233217594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45997.557233217594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45997.557233217594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45997.557233217594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45997.557233217594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45997.557233217594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45997.557233217594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45997.557233217594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45997.557233217594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45997.557233217594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45997.557233217594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45997.557233217594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45997.557233217594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45997.557233217594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45997.557233217594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45997.557233217594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45997.557233217594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45997.557233217594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45997.557233217594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45997.557233217594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45997.557233217594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45997.557233217594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45997.557233217594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45997.557233217594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45997.557233217594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45997.557233217594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45997.557233217594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45997.557233217594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45997.557233217594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45997.557233217594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45997.557233217594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45997.557233217594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45997.557233217594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45997.557233217594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45997.557233217594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45997.557233217594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45997.557233217594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45997.557233217594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45997.557233217594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45997.557233217594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45997.557233217594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45997.557233217594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45997.557233217594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45997.557233217594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45997.557233217594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45997.557233217594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45997.557233217594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45997.557233217594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45997.557233217594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45997.557233217594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45997.557233217594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45997.557233217594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45997.557233217594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45997.557233217594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45997.557233217594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45997.557233217594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45997.557233217594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45997.557233217594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45997.557233217594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45997.557233217594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45997.557233217594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45997.557233217594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45997.557233217594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45997.557233217594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45997.557233217594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45997.557233217594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45997.557233217594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45997.557233217594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45997.557233217594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45997.557233217594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45997.557233217594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45997.557233217594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45997.557233217594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45997.557233217594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45997.557233217594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45997.557233217594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45997.557233217594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45997.557233217594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45997.557233217594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45997.557233217594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45997.557233217594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45997.557233217594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45997.557233217594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45997.557233217594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45997.557233217594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45997.557233217594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45997.557233217594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45997.557233217594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45997.557233217594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45997.557233217594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45997.557233217594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45997.557233217594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45997.557233217594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45997.557233217594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45997.557233217594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45997.557233217594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45997.557233217594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45997.557233217594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45997.557233217594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45997.557233217594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45997.557233217594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45997.557233217594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45997.557233217594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45997.557233217594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45997.557233217594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45997.557233217594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45997.557233217594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45997.557233217594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45997.557233217594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45997.557233217594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45997.557233217594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45997.557233217594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45997.557233217594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45997.557233217594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45997.557233217594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45997.557233217594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45997.557233217594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45997.557233217594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45997.557233217594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45997.557233217594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45997.557233217594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45997.557233217594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45997.557233217594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45997.557233217594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45997.557233217594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45997.557233217594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45997.557233217594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45997.557233217594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45997.557233217594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45997.557233217594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45997.557233217594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45997.557233217594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45997.557233217594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45997.557233217594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45997.557233217594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45997.557233217594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45997.557233217594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45997.557233217594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45997.557233217594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45997.557233217594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45997.557233217594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45997.557233217594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45997.557233217594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45997.557233217594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45997.557233217594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45997.557233217594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45997.557233217594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45997.557233217594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45997.557233217594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45997.557233217594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45997.557233217594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45997.557233217594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45997.557233217594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45997.557233217594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45997.557233217594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45997.557233217594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45997.557233217594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45997.557233217594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45997.557233217594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45997.557233217594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45997.557233217594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45997.557233217594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45997.557233217594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45997.557233217594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45997.557233217594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45997.557233217594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45997.557233217594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45997.557233217594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45997.557233217594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45997.557233217594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45997.557233217594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45997.557233217594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45997.557233217594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45997.557233217594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45997.557233217594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45997.557233217594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45997.557233217594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45997.557233217594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45997.557233217594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45997.557233217594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45997.557233217594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45997.557233217594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45997.557233217594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45997.557233217594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45997.557233217594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45997.557233217594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45997.557233217594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45997.557233217594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45997.557233217594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45997.557233217594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45997.557233217594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45997.557233217594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45997.557233217594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45997.557233217594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45997.557233217594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45997.557233217594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45997.557233217594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45997.557233217594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45997.557233217594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45997.557233217594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45997.557233217594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45997.557233217594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45997.557233217594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45997.557233217594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45997.557233217594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45997.557233217594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45997.557233217594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45997.557233217594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45997.557233217594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45997.557233217594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45997.557233217594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45997.557233217594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45997.557233217594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45997.557233217594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45997.557233217594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45997.557233217594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45997.557233217594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45997.557233217594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45997.557233217594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45997.557233217594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45997.557233217594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45997.557233217594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45997.557233217594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45997.557233217594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45997.557233217594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45997.557233217594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45997.557233217594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45997.557233217594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45997.557233217594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45997.557233217594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45997.557233217594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45997.557233217594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45997.557233217594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45997.557233217594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45997.557233217594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45997.557233217594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45997.557233217594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45997.557233217594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45997.557233217594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45997.557233217594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45997.557233217594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45997.557233217594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45997.557233217594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45997.557233217594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45997.557233217594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45997.557233217594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45997.557233217594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45997.557233217594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45997.557233217594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45997.557233217594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45997.557233217594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45997.557233217594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45997.557233217594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45997.557233217594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45997.557233217594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45997.557233217594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45997.557233217594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45997.557233217594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45997.557233217594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45997.557233217594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45997.557233217594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45997.557233217594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45997.557233217594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45997.557233217594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45997.557233217594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45997.557233217594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45997.557233217594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45997.557233217594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45997.557233217594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45997.557233217594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45997.557233217594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45997.557233217594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45997.557233217594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45997.557233217594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45997.557233217594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45997.557233217594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45997.557233217594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45997.557233217594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45997.557233217594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45997.557233217594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45997.557233217594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45997.557233217594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45997.557233217594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45997.557233217594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45997.557233217594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45997.557233217594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45997.557233217594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45997.557233217594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45997.557233217594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45997.557233217594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45997.557233217594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45997.557233217594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45997.557233217594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45997.557233217594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45997.557233217594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45997.557233217594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45997.557233217594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45997.557233217594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45997.557233217594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45997.557233217594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45997.557233217594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45997.557233217594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45997.557233217594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45997.557233217594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45997.557233217594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45997.557233217594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45997.557233217594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45997.557233217594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45997.557233217594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45997.557233217594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45997.557233217594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45997.557233217594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45997.557233217594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45997.557233217594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45997.557233217594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45997.557233217594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45997.557233217594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45997.557233217594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45997.557233217594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45997.557233217594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45997.557233217594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45997.557233217594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45997.557233217594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45997.557233217594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45997.557233217594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45997.557233217594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45997.557233217594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45997.557233217594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45997.557233217594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45997.557233217594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45997.557233217594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45997.557233217594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45997.557233217594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45997.557233217594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45997.557233217594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45997.557233217594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45997.557233217594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45997.557233217594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45997.557233217594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45997.557233217594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45997.557233217594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45997.557233217594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45997.557233217594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45997.557233217594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45997.557233217594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45997.557233217594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45997.557233217594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45997.557233217594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45997.557233217594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45997.557233217594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45997.557233217594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45997.557233217594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45997.557233217594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45997.557233217594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45997.557233217594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45997.557233217594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45997.557233217594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45997.557233217594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45997.557233217594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45997.557233217594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45997.557233217594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45997.557233217594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45997.557233217594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45997.557233217594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45997.557233217594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45997.557233217594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45997.557233217594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45997.557233217594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45997.557233217594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45997.557233217594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45997.557233217594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45997.557233217594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45997.557233217594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45997.557233217594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45997.557233217594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45997.557233217594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45997.557233217594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45997.557233217594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45997.557233217594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45997.557233217594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45997.557233217594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45997.557233217594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45997.557233217594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45997.557233217594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45997.557233217594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45997.557233217594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45997.557233217594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45997.557233217594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45997.557233217594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45997.557233217594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45997.557233217594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45997.557233217594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45997.557233217594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45997.557233217594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45997.557233217594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45997.557233217594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45997.557233217594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45997.557233217594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45997.557233217594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45997.557233217594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45997.557233217594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45997.557233217594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45997.557233217594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45997.557233217594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45997.557233217594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45997.557233217594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45997.557233217594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45997.557233217594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45997.557233217594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45997.557233217594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45997.557233217594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45997.557233217594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45997.557233217594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45997.557233217594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45997.557233217594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45997.557233217594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45997.557233217594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45997.557233217594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45997.557233217594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45997.557233217594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45997.557233217594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45997.557233217594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45997.557233217594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45997.557233217594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45997.557233217594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45997.557233217594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45997.557233217594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45997.557233217594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45997.557233217594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45997.557233217594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45997.557233217594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45997.557233217594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45997.557233217594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45997.557233217594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45997.557233217594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45997.557233217594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45997.557233217594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45997.557233217594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45997.557233217594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45997.557233217594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45997.557233217594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45997.557233217594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45997.557233217594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45997.557233217594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45997.557233217594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45997.557233217594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45997.557233217594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45997.557233217594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45997.557233217594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45997.557233217594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45997.557233217594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45997.557233217594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45997.557233217594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45997.557233217594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45997.557233217594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45997.557233217594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45997.557233217594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45997.557233217594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45997.557233217594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45997.557233217594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45997.557233217594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45997.557233217594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45997.557233217594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45997.557233217594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45997.557233217594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45997.557233217594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45997.557233217594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45997.557233217594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45997.557233217594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45997.557233217594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45997.557233217594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45997.557233217594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45997.557233217594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45997.557233217594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45997.557233217594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45997.557233217594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45997.557233217594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45997.557233217594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45997.557233217594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45997.557233217594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45997.557233217594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45997.557233217594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45997.557233217594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45997.557233217594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45997.557233217594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45997.557233217594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45997.557233217594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45997.557233217594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45997.557233217594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45997.557233217594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45997.557233217594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45997.557233217594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45997.557233217594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45997.557233217594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45997.557233217594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45997.557233217594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45997.557233217594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45997.557233217594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45997.557233217594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45997.557233217594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45997.557233217594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45997.557233217594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45997.557233217594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45997.557233217594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45997.557233217594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45997.557233217594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45997.557233217594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45997.557233217594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45997.557233217594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45997.557233217594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45997.557233217594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45997.557233217594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45997.557233217594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45997.557233217594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45997.557233217594</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294.07651562499814</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32840</v>
      </c>
      <c r="E3" s="90" t="s">
        <v>39106</v>
      </c>
      <c r="F3" s="91">
        <v>45997.492002314815</v>
      </c>
      <c r="G3" s="92">
        <f t="shared" ref="G3:G66" ca="1" si="0">IFERROR(NOW()-F3,"")</f>
        <v>6.5230902779148892E-2</v>
      </c>
      <c r="H3" s="91">
        <v>45997.474282407406</v>
      </c>
      <c r="I3" s="107" t="str">
        <f>IFERROR(VLOOKUP(D3,DB!A:F,6,0),"")</f>
        <v>SCECO</v>
      </c>
      <c r="J3" s="107" t="str">
        <f>IFERROR(VLOOKUP(D3,DB!A:G,7,0),"")</f>
        <v>Dead</v>
      </c>
      <c r="K3" s="93" t="s">
        <v>39128</v>
      </c>
      <c r="L3" s="87" t="str">
        <f>IFERROR(VLOOKUP(D3,DB!A:I,9,0),"")</f>
        <v>Latis</v>
      </c>
    </row>
    <row r="4" spans="1:16" ht="15" customHeight="1">
      <c r="A4" s="107" t="s">
        <v>39129</v>
      </c>
      <c r="B4" s="107" t="str">
        <f>IFERROR(VLOOKUP(D4,DB!A:K,11,0),"")</f>
        <v>R4</v>
      </c>
      <c r="C4" s="89">
        <v>2</v>
      </c>
      <c r="D4" s="87" t="s">
        <v>30656</v>
      </c>
      <c r="E4" s="90" t="s">
        <v>39109</v>
      </c>
      <c r="F4" s="91">
        <v>45997.533333333333</v>
      </c>
      <c r="G4" s="92">
        <f t="shared" ca="1" si="0"/>
        <v>2.389988426148193E-2</v>
      </c>
      <c r="H4" s="91">
        <v>45997.522280092591</v>
      </c>
      <c r="I4" s="107" t="str">
        <f>IFERROR(VLOOKUP(D4,DB!A:F,6,0),"")</f>
        <v>Generator-SG</v>
      </c>
      <c r="J4" s="107" t="str">
        <f>IFERROR(VLOOKUP(D4,DB!A:G,7,0),"")</f>
        <v>Good</v>
      </c>
      <c r="K4" s="93" t="s">
        <v>39130</v>
      </c>
      <c r="L4" s="87" t="str">
        <f>IFERROR(VLOOKUP(D4,DB!A:I,9,0),"")</f>
        <v>Latis</v>
      </c>
    </row>
    <row r="5" spans="1:16" ht="15" customHeight="1">
      <c r="A5" s="107"/>
      <c r="B5" s="107" t="str">
        <f>IFERROR(VLOOKUP(D5,DB!A:K,11,0),"")</f>
        <v/>
      </c>
      <c r="C5" s="89"/>
      <c r="D5" s="87"/>
      <c r="E5" s="90"/>
      <c r="F5" s="91"/>
      <c r="G5" s="92">
        <f t="shared" ca="1" si="0"/>
        <v>45997.557233217594</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45997.557233217594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45997.557233217594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45997.557233217594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45997.557233217594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45997.557233217594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45997.557233217594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45997.557233217594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45997.557233217594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45997.557233217594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45997.557233217594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45997.557233217594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45997.557233217594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45997.557233217594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45997.557233217594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45997.557233217594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45997.557233217594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45997.557233217594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45997.557233217594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45997.557233217594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45997.557233217594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45997.557233217594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45997.557233217594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45997.557233217594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45997.557233217594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45997.557233217594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45997.557233217594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45997.557233217594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45997.557233217594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45997.557233217594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45997.557233217594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45997.557233217594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45997.557233217594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45997.557233217594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45997.557233217594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45997.557233217594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45997.557233217594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45997.557233217594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45997.557233217594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45997.557233217594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45997.557233217594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45997.557233217594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45997.557233217594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45997.557233217594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45997.557233217594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45997.557233217594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45997.557233217594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45997.557233217594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45997.557233217594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45997.557233217594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45997.557233217594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45997.557233217594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45997.557233217594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45997.557233217594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45997.557233217594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45997.557233217594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45997.557233217594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45997.557233217594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45997.557233217594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45997.557233217594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45997.557233217594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45997.557233217594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45997.557233217594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45997.557233217594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45997.557233217594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45997.557233217594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45997.557233217594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45997.557233217594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45997.557233217594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45997.557233217594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45997.557233217594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45997.557233217594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45997.557233217594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45997.557233217594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45997.557233217594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45997.557233217594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45997.557233217594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45997.557233217594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45997.557233217594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45997.557233217594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45997.557233217594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45997.557233217594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45997.557233217594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45997.557233217594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45997.557233217594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45997.557233217594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45997.557233217594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45997.557233217594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45997.557233217594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45997.557233217594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45997.557233217594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45997.557233217594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45997.557233217594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45997.557233217594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45997.557233217594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45997.557233217594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45997.557233217594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45997.557233217594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45997.557233217594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45997.557233217594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45997.557233217594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45997.557233217594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45997.557233217594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45997.557233217594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45997.557233217594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45997.557233217594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45997.557233217594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45997.557233217594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45997.557233217594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45997.557233217594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45997.557233217594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45997.557233217594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45997.557233217594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45997.557233217594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45997.557233217594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45997.557233217594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45997.557233217594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45997.557233217594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45997.557233217594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45997.557233217594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45997.557233217594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45997.557233217594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45997.557233217594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45997.557233217594</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45997.557233217594</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45997.557233217594</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45997.557233217594</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45997.557233217594</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45997.557233217594</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45997.557233217594</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45997.557233217594</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45997.557233217594</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45997.557233217594</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45997.557233217594</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45997.557233217594</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45997.557233217594</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45997.557233217594</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45997.557233217594</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45997.557233217594</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45997.557233217594</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45997.557233217594</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45997.557233217594</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45997.557233217594</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45997.557233217594</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45997.557233217594</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45997.557233217594</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45997.557233217594</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45997.557233217594</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45997.557233217594</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45997.557233217594</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45997.557233217594</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45997.557233217594</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45997.557233217594</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45997.557233217594</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45997.557233217594</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45997.557233217594</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45997.557233217594</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45997.557233217594</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45997.557233217594</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45997.557233217594</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45997.557233217594</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45997.557233217594</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45997.557233217594</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45997.557233217594</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45997.557233217594</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45997.557233217594</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45997.557233217594</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45997.557233217594</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45997.557233217594</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45997.557233217594</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45997.557233217594</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45997.557233217594</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workbookViewId="0">
      <selection activeCell="C6" sqref="C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105.72517303240602</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71.368355902777694</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48.896122106481926</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16.183934606480761</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G7" ca="1" si="2">IFERROR(NOW()-F6,"")</f>
        <v>0.44974479166558012</v>
      </c>
      <c r="H6" s="38">
        <v>45997.093599537038</v>
      </c>
      <c r="I6" s="37" t="str">
        <f>IFERROR(VLOOKUP(D6,DB!A:F,6,0),"")</f>
        <v>SCECO</v>
      </c>
      <c r="J6" s="37" t="str">
        <f>IFERROR(VLOOKUP(D6,DB!A:G,7,0),"")</f>
        <v>In progress</v>
      </c>
      <c r="K6" s="37" t="s">
        <v>39140</v>
      </c>
      <c r="L6" s="37" t="str">
        <f>IFERROR(VLOOKUP(D6,DB!A:I,9,0),"")</f>
        <v>Latis</v>
      </c>
    </row>
    <row r="7" spans="1:13">
      <c r="A7" s="37"/>
      <c r="B7" s="37" t="str">
        <f>IFERROR(VLOOKUP(D7,DB!A:K,11,0),"")</f>
        <v/>
      </c>
      <c r="C7" s="37"/>
      <c r="D7" s="37"/>
      <c r="E7" s="37"/>
      <c r="F7" s="38"/>
      <c r="G7" s="131">
        <f t="shared" ca="1" si="2"/>
        <v>45997.557233217594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ref="G8:G39" ca="1" si="3">IFERROR(NOW()-F8,"")</f>
        <v>45997.557233217594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45997.557233217594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45997.557233217594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45997.557233217594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45997.557233217594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45997.557233217594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45997.557233217594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45997.557233217594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45997.557233217594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45997.557233217594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45997.557233217594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45997.557233217594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45997.557233217594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45997.557233217594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45997.557233217594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45997.557233217594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45997.557233217594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45997.557233217594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45997.557233217594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45997.557233217594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45997.557233217594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45997.557233217594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45997.557233217594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45997.557233217594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45997.557233217594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45997.557233217594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45997.557233217594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45997.557233217594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45997.557233217594</v>
      </c>
      <c r="H36" s="38"/>
      <c r="I36" s="37" t="str">
        <f>IFERROR(VLOOKUP(D36,DB!A:F,6,0),"")</f>
        <v/>
      </c>
      <c r="J36" s="37" t="str">
        <f>IFERROR(VLOOKUP(D36,DB!A:G,7,0),"")</f>
        <v/>
      </c>
      <c r="K36" s="37"/>
      <c r="L36" s="37" t="str">
        <f>IFERROR(VLOOKUP(D36,DB!A:I,9,0),"")</f>
        <v/>
      </c>
    </row>
    <row r="37" spans="1:12">
      <c r="A37" s="146"/>
      <c r="B37" s="146" t="str">
        <f>IFERROR(VLOOKUP(D37,DB!A:K,11,0),"")</f>
        <v/>
      </c>
      <c r="C37" s="146"/>
      <c r="D37" s="146"/>
      <c r="E37" s="146"/>
      <c r="F37" s="147"/>
      <c r="G37" s="148">
        <f t="shared" ca="1" si="3"/>
        <v>45997.557233217594</v>
      </c>
      <c r="H37" s="147"/>
      <c r="I37" s="146" t="str">
        <f>IFERROR(VLOOKUP(D37,DB!A:F,6,0),"")</f>
        <v/>
      </c>
      <c r="J37" s="146" t="str">
        <f>IFERROR(VLOOKUP(D37,DB!A:G,7,0),"")</f>
        <v/>
      </c>
      <c r="K37" s="146"/>
      <c r="L37" s="146" t="str">
        <f>IFERROR(VLOOKUP(D37,DB!A:I,9,0),"")</f>
        <v/>
      </c>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39141</v>
      </c>
      <c r="B2" s="115" t="str">
        <f>IFERROR(VLOOKUP(D2,DB!A:K,11,0),"")</f>
        <v>R6</v>
      </c>
      <c r="C2" s="116">
        <v>5</v>
      </c>
      <c r="D2" s="115" t="s">
        <v>28419</v>
      </c>
      <c r="E2" s="138" t="s">
        <v>39106</v>
      </c>
      <c r="F2" s="117">
        <v>45997.399178240739</v>
      </c>
      <c r="G2" s="72">
        <f t="shared" ref="G2:G46" ca="1" si="0">IFERROR(NOW()-F2,"-")</f>
        <v>0.15805497685505543</v>
      </c>
      <c r="H2" s="117">
        <v>45997.399178240739</v>
      </c>
      <c r="I2" s="115" t="str">
        <f>IFERROR(VLOOKUP(D2,DB!A:F,6,0),"")</f>
        <v>SCECO</v>
      </c>
      <c r="J2" s="115" t="str">
        <f>IFERROR(VLOOKUP(D2,DB!A:G,7,0),"")</f>
        <v>Dead</v>
      </c>
      <c r="K2" s="118" t="s">
        <v>39142</v>
      </c>
      <c r="L2" s="133" t="str">
        <f>IFERROR(VLOOKUP(D2,DB!A:I,9,0),"")</f>
        <v>Latis</v>
      </c>
    </row>
    <row r="3" spans="1:16382" ht="31.5" customHeight="1">
      <c r="A3" s="114"/>
      <c r="B3" s="115" t="str">
        <f>IFERROR(VLOOKUP(D3,DB!A:K,11,0),"")</f>
        <v/>
      </c>
      <c r="C3" s="116"/>
      <c r="D3" s="115"/>
      <c r="E3" s="138"/>
      <c r="F3" s="117"/>
      <c r="G3" s="72">
        <f t="shared" ca="1" si="0"/>
        <v>45997.557233217594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45997.557233217594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45997.557233217594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45997.557233217594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45997.557233217594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45997.557233217594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45997.557233217594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45997.557233217594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45997.557233217594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45997.557233217594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45997.557233217594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45997.557233217594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45997.557233217594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45997.557233217594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45997.557233217594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45997.557233217594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45997.557233217594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45997.557233217594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45997.557233217594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45997.557233217594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45997.557233217594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45997.557233217594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45997.557233217594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45997.557233217594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45997.557233217594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45997.557233217594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45997.557233217594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45997.557233217594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45997.557233217594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45997.557233217594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45997.557233217594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45997.557233217594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45997.557233217594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45997.557233217594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45997.557233217594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45997.557233217594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45997.557233217594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45997.557233217594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45997.557233217594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45997.557233217594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45997.557233217594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45997.557233217594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45997.557233217594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0"/>
        <v>45997.557233217594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ref="G47:G110" ca="1" si="1">IFERROR(NOW()-F47,"-")</f>
        <v>45997.557233217594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45997.557233217594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45997.557233217594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45997.557233217594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45997.557233217594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45997.557233217594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45997.557233217594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45997.557233217594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45997.557233217594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45997.557233217594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45997.557233217594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45997.557233217594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45997.557233217594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45997.557233217594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45997.557233217594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45997.557233217594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45997.557233217594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45997.557233217594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45997.557233217594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45997.557233217594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45997.557233217594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45997.557233217594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45997.557233217594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45997.557233217594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45997.557233217594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45997.557233217594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45997.557233217594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45997.557233217594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45997.557233217594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45997.557233217594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45997.557233217594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45997.557233217594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45997.557233217594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45997.557233217594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45997.557233217594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45997.557233217594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45997.557233217594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45997.557233217594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45997.557233217594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45997.557233217594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45997.557233217594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45997.557233217594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45997.557233217594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45997.557233217594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45997.557233217594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45997.557233217594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45997.557233217594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45997.557233217594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45997.557233217594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45997.557233217594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45997.557233217594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45997.557233217594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45997.557233217594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45997.557233217594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45997.557233217594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45997.557233217594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45997.557233217594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45997.557233217594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45997.557233217594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45997.557233217594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45997.557233217594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45997.557233217594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45997.557233217594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1"/>
        <v>45997.557233217594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ref="G111:G174" ca="1" si="2">IFERROR(NOW()-F111,"-")</f>
        <v>45997.557233217594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45997.557233217594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45997.557233217594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45997.557233217594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45997.557233217594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45997.557233217594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45997.557233217594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45997.557233217594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45997.557233217594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45997.557233217594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45997.557233217594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45997.557233217594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45997.557233217594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45997.557233217594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45997.557233217594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45997.557233217594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45997.557233217594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45997.557233217594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45997.557233217594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45997.557233217594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45997.557233217594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45997.557233217594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45997.557233217594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45997.557233217594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45997.557233217594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45997.557233217594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45997.557233217594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45997.557233217594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45997.557233217594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45997.557233217594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45997.557233217594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45997.557233217594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45997.557233217594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45997.557233217594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45997.557233217594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45997.557233217594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45997.557233217594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45997.557233217594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45997.557233217594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45997.557233217594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45997.557233217594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45997.557233217594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45997.557233217594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45997.557233217594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45997.557233217594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45997.557233217594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45997.557233217594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45997.557233217594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45997.557233217594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45997.557233217594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45997.557233217594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45997.557233217594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45997.557233217594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45997.557233217594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45997.557233217594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45997.557233217594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45997.557233217594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45997.557233217594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45997.557233217594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45997.557233217594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45997.557233217594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45997.557233217594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45997.557233217594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2"/>
        <v>45997.557233217594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ref="G175:G238" ca="1" si="3">IFERROR(NOW()-F175,"-")</f>
        <v>45997.557233217594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45997.557233217594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45997.557233217594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45997.557233217594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45997.557233217594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45997.557233217594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45997.557233217594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45997.557233217594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45997.557233217594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45997.557233217594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45997.557233217594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45997.557233217594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45997.557233217594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45997.557233217594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45997.557233217594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45997.557233217594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45997.557233217594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45997.557233217594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45997.557233217594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45997.557233217594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45997.557233217594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45997.557233217594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45997.557233217594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45997.557233217594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45997.557233217594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45997.557233217594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45997.557233217594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45997.557233217594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45997.557233217594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45997.557233217594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45997.557233217594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45997.557233217594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45997.557233217594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45997.557233217594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45997.557233217594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45997.557233217594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45997.557233217594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45997.557233217594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45997.557233217594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45997.557233217594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45997.557233217594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45997.557233217594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45997.557233217594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45997.557233217594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45997.557233217594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45997.557233217594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45997.557233217594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45997.557233217594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45997.557233217594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45997.557233217594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45997.557233217594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45997.557233217594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45997.557233217594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45997.557233217594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45997.557233217594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45997.557233217594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45997.557233217594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45997.557233217594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45997.557233217594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45997.557233217594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45997.557233217594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45997.557233217594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45997.557233217594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3"/>
        <v>45997.557233217594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ref="G239:G302" ca="1" si="4">IFERROR(NOW()-F239,"-")</f>
        <v>45997.557233217594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45997.557233217594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45997.557233217594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45997.557233217594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45997.557233217594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45997.557233217594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45997.557233217594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45997.557233217594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45997.557233217594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45997.557233217594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45997.557233217594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45997.557233217594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45997.557233217594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45997.557233217594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45997.557233217594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45997.557233217594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45997.557233217594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45997.557233217594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45997.557233217594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45997.557233217594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45997.557233217594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45997.557233217594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45997.557233217594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45997.557233217594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45997.557233217594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45997.557233217594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45997.557233217594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45997.557233217594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45997.557233217594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45997.557233217594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45997.557233217594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45997.557233217594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45997.557233217594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45997.557233217594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45997.557233217594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45997.557233217594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45997.557233217594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45997.557233217594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45997.557233217594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45997.557233217594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45997.557233217594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45997.557233217594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45997.557233217594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45997.557233217594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45997.557233217594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45997.557233217594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45997.557233217594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45997.557233217594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45997.557233217594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45997.557233217594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45997.557233217594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45997.557233217594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45997.557233217594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45997.557233217594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45997.557233217594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45997.557233217594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45997.557233217594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45997.557233217594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45997.557233217594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45997.557233217594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45997.557233217594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45997.557233217594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45997.557233217594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4"/>
        <v>45997.557233217594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ref="G303:G366" ca="1" si="5">IFERROR(NOW()-F303,"-")</f>
        <v>45997.557233217594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45997.557233217594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45997.557233217594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45997.557233217594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45997.557233217594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45997.557233217594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45997.557233217594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45997.557233217594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45997.557233217594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45997.557233217594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45997.557233217594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45997.557233217594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45997.557233217594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45997.557233217594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45997.557233217594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45997.557233217594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45997.557233217594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45997.557233217594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45997.557233217594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45997.557233217594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45997.557233217594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45997.557233217594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45997.557233217594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45997.557233217594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45997.557233217594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45997.557233217594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45997.557233217594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45997.557233217594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45997.557233217594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45997.557233217594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45997.557233217594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45997.557233217594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45997.557233217594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45997.557233217594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45997.557233217594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45997.557233217594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45997.557233217594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45997.557233217594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45997.557233217594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45997.557233217594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45997.557233217594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45997.557233217594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45997.557233217594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45997.557233217594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45997.557233217594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45997.557233217594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45997.557233217594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45997.557233217594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45997.557233217594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45997.557233217594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45997.557233217594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45997.557233217594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45997.557233217594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45997.557233217594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45997.557233217594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45997.557233217594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45997.557233217594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45997.557233217594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45997.557233217594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45997.557233217594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45997.557233217594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45997.557233217594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45997.557233217594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5"/>
        <v>45997.557233217594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ref="G367:G430" ca="1" si="6">IFERROR(NOW()-F367,"-")</f>
        <v>45997.557233217594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45997.557233217594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45997.557233217594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45997.557233217594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45997.557233217594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45997.557233217594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45997.557233217594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45997.557233217594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45997.557233217594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45997.557233217594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45997.557233217594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45997.557233217594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45997.557233217594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45997.557233217594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45997.557233217594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45997.557233217594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45997.557233217594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45997.557233217594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45997.557233217594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45997.557233217594</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45997.557233217594</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45997.557233217594</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45997.557233217594</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45997.557233217594</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45997.557233217594</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45997.557233217594</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45997.557233217594</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45997.557233217594</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45997.557233217594</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45997.557233217594</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45997.557233217594</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45997.557233217594</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45997.557233217594</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45997.557233217594</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45997.557233217594</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45997.557233217594</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45997.557233217594</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45997.557233217594</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45997.557233217594</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45997.557233217594</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45997.557233217594</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45997.557233217594</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45997.557233217594</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45997.557233217594</v>
      </c>
      <c r="H410" s="117"/>
      <c r="I410" s="115" t="str">
        <f>IFERROR(VLOOKUP(D410,DB!A:F,6,0),"")</f>
        <v/>
      </c>
      <c r="J410" s="115" t="str">
        <f>IFERROR(VLOOKUP(D410,DB!A:G,7,0),"")</f>
        <v/>
      </c>
      <c r="K410" s="118"/>
      <c r="L410" s="133" t="str">
        <f>IFERROR(VLOOKUP(D410,DB!A:I,9,0),"")</f>
        <v/>
      </c>
    </row>
    <row r="411" spans="1:12" ht="31.5" customHeight="1">
      <c r="A411" s="114"/>
      <c r="B411" s="115" t="str">
        <f>IFERROR(VLOOKUP(D411,DB!A:K,11,0),"")</f>
        <v/>
      </c>
      <c r="C411" s="116"/>
      <c r="D411" s="115"/>
      <c r="E411" s="138"/>
      <c r="F411" s="117"/>
      <c r="G411" s="72">
        <f t="shared" ca="1" si="6"/>
        <v>45997.557233217594</v>
      </c>
      <c r="H411" s="117"/>
      <c r="I411" s="115" t="str">
        <f>IFERROR(VLOOKUP(D411,DB!A:F,6,0),"")</f>
        <v/>
      </c>
      <c r="J411" s="115" t="str">
        <f>IFERROR(VLOOKUP(D411,DB!A:G,7,0),"")</f>
        <v/>
      </c>
      <c r="K411" s="118"/>
      <c r="L411" s="133" t="str">
        <f>IFERROR(VLOOKUP(D411,DB!A:I,9,0),"")</f>
        <v/>
      </c>
    </row>
    <row r="412" spans="1:12" ht="31.5" customHeight="1">
      <c r="A412" s="139"/>
      <c r="B412" s="140" t="str">
        <f>IFERROR(VLOOKUP(D412,DB!A:K,11,0),"")</f>
        <v/>
      </c>
      <c r="C412" s="141"/>
      <c r="D412" s="140"/>
      <c r="E412" s="138"/>
      <c r="F412" s="142"/>
      <c r="G412" s="143">
        <f t="shared" ca="1" si="6"/>
        <v>45997.557233217594</v>
      </c>
      <c r="H412" s="142"/>
      <c r="I412" s="140" t="str">
        <f>IFERROR(VLOOKUP(D412,DB!A:F,6,0),"")</f>
        <v/>
      </c>
      <c r="J412" s="140" t="str">
        <f>IFERROR(VLOOKUP(D412,DB!A:G,7,0),"")</f>
        <v/>
      </c>
      <c r="K412" s="144"/>
      <c r="L412" s="145"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2025-12-06T10:24:28Z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